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7730" windowHeight="9375" tabRatio="863" activeTab="0"/>
  </bookViews>
  <sheets>
    <sheet name="表紙" sheetId="1" r:id="rId1"/>
    <sheet name="A2訪問型サービス（独自）" sheetId="2" r:id="rId2"/>
    <sheet name="A2訪問型サービスA(緩和) " sheetId="3" r:id="rId3"/>
    <sheet name="A3訪問型サービス（制限） " sheetId="4" r:id="rId4"/>
    <sheet name="A6通所型サービス（独自）" sheetId="5" r:id="rId5"/>
    <sheet name="A6通所型サービスA（緩和）  " sheetId="6" r:id="rId6"/>
    <sheet name="A7通所型サービス (制限)" sheetId="7" r:id="rId7"/>
  </sheets>
  <externalReferences>
    <externalReference r:id="rId10"/>
  </externalReferences>
  <definedNames>
    <definedName name="_xlnm.Print_Area" localSheetId="1">'A2訪問型サービス（独自）'!$A$1:$I$30</definedName>
    <definedName name="_xlnm.Print_Area" localSheetId="2">'A2訪問型サービスA(緩和) '!$A$1:$I$17</definedName>
    <definedName name="_xlnm.Print_Area" localSheetId="3">'A3訪問型サービス（制限） '!$A$1:$J$55</definedName>
    <definedName name="_xlnm.Print_Area" localSheetId="4">'A6通所型サービス（独自）'!$A$1:$K$59</definedName>
    <definedName name="_xlnm.Print_Area" localSheetId="5">'A6通所型サービスA（緩和）  '!$A$1:$K$31</definedName>
    <definedName name="_xlnm.Print_Area" localSheetId="6">'A7通所型サービス (制限)'!$A$1:$L$85</definedName>
    <definedName name="_xlnm.Print_Area" localSheetId="0">'表紙'!$A$1:$M$44</definedName>
  </definedNames>
  <calcPr fullCalcOnLoad="1" refMode="R1C1"/>
</workbook>
</file>

<file path=xl/sharedStrings.xml><?xml version="1.0" encoding="utf-8"?>
<sst xmlns="http://schemas.openxmlformats.org/spreadsheetml/2006/main" count="997" uniqueCount="414">
  <si>
    <t>訪問型独自サービス処遇改善加算Ⅰ</t>
  </si>
  <si>
    <t>通所型独自サービス/22日割</t>
  </si>
  <si>
    <t>(1)介護職員処遇改善加算(Ⅰ)</t>
  </si>
  <si>
    <t>土岐市訪問型サービス（独自）サービスコード表</t>
  </si>
  <si>
    <t>（1）介護職員処遇改善加算（Ⅰ）</t>
  </si>
  <si>
    <t>訪問型サービス特定処遇改善加算Ⅱ2・同一（制限）</t>
  </si>
  <si>
    <t>チ　初回加算</t>
  </si>
  <si>
    <t>Ａ２</t>
  </si>
  <si>
    <t>(1)介護職員処遇改善加算(Ⅰ)　　　　　　　所定単位数の 137/1000　加算</t>
  </si>
  <si>
    <t>タ　通所型独自サービスベースアップ等支援加算</t>
  </si>
  <si>
    <t>ヌ　サービス提供体制強化加算</t>
  </si>
  <si>
    <t>種類</t>
  </si>
  <si>
    <t>通所型サービス若年性認知症受入加算（制限）</t>
  </si>
  <si>
    <t>訪問型独自サービス特別地域加算</t>
  </si>
  <si>
    <t>サービスコード</t>
  </si>
  <si>
    <t>通所型サービス処遇改善加算Ⅲ1減算2（制限）</t>
  </si>
  <si>
    <t>通所型複数サービス実施加算Ⅰ１（制限）</t>
  </si>
  <si>
    <t>中山間地域等における小規模事業所加算</t>
  </si>
  <si>
    <t>訪問型サービス特定処遇改善加算Ⅱ3・同一（制限）</t>
  </si>
  <si>
    <t>算定単位</t>
  </si>
  <si>
    <t>サービス内容略称</t>
  </si>
  <si>
    <t>項目</t>
  </si>
  <si>
    <t>(3)介護職員処遇改善加算(Ⅲ)　　　　　　　所定単位数の   55/1000　加算</t>
  </si>
  <si>
    <t>算定項目</t>
  </si>
  <si>
    <t>合成
単位数</t>
  </si>
  <si>
    <t>訪問型独自サービスⅠ</t>
  </si>
  <si>
    <t>(1)介護職員等特定処遇改善加算(Ⅰ)　　　 　 所定単位数の 63/1000　加算</t>
  </si>
  <si>
    <t>訪問型サービスⅡ日割・同一（制限）</t>
  </si>
  <si>
    <t>ロ　訪問型サービス費（独自）（Ⅱ）</t>
  </si>
  <si>
    <t>(3)介護職員処遇改善加算(Ⅲ)　　　　　　　　　　所定単位数の　23/1000　加算</t>
  </si>
  <si>
    <t>通所型独自サービス口腔機能向上加算Ⅱ</t>
  </si>
  <si>
    <t>イ　訪問型サービス費（独自）（Ⅰ）</t>
  </si>
  <si>
    <t>運動器機能向上及び栄養改善　　</t>
  </si>
  <si>
    <t>事業対象者・要支援１・２
（週1回程度）</t>
  </si>
  <si>
    <t>訪問型独自サービス中山間地域等加算日割</t>
  </si>
  <si>
    <t>土岐市訪問型サービスＡ（独自）サービスコード表</t>
  </si>
  <si>
    <t>1月につき</t>
  </si>
  <si>
    <t>通所型サービス口腔機能向上加算Ⅱ（制限）</t>
  </si>
  <si>
    <t>訪問型独自サービスⅠ日割</t>
  </si>
  <si>
    <t>1日につき</t>
  </si>
  <si>
    <t>訪問型独自サービスⅡ</t>
  </si>
  <si>
    <t>※同一建物の場合には減算ではなく、上記コードで計算します。</t>
  </si>
  <si>
    <t>(2)介護職員等特定処遇改善加算(Ⅱ)　　　　　　　所定単位数の　10/1000　加算</t>
  </si>
  <si>
    <t>リ　生活機能向上連携加算　　　　　　　　　　　　　　　　　　　　　　　　　　　　　　　　　　　　　　　　　　　　　 　　　　　　　　　　　　　　　100単位加算</t>
  </si>
  <si>
    <t>事業対象者・要支援１・２
（週2回程度）</t>
  </si>
  <si>
    <t>訪問型独自サービス生活機能向上加算Ⅰ</t>
  </si>
  <si>
    <t>通所型独自サービス口腔機能向上加算Ⅱ/2</t>
  </si>
  <si>
    <t>訪問型サービス処遇改善加算Ⅲ（制限）</t>
  </si>
  <si>
    <t>　　　　　　　　　　　　　　　　　　所定単位数の　10％減算</t>
  </si>
  <si>
    <t>訪問型独自サービスⅡ日割</t>
  </si>
  <si>
    <t>口腔栄養スクリーニング加算Ⅰ（6か月に1回を限度）</t>
  </si>
  <si>
    <t>訪問型独自サービス中山間地域等提供加算</t>
  </si>
  <si>
    <t>10/1000加算</t>
  </si>
  <si>
    <t>１回につき</t>
  </si>
  <si>
    <t>通所型独自サービス中山間地域等提供加算</t>
  </si>
  <si>
    <t>訪問型独自サービスⅢ</t>
  </si>
  <si>
    <t>訪問型独自サービス生活機能向上加算Ⅱ</t>
  </si>
  <si>
    <t>ハ　訪問型サービス費（独自）（Ⅲ）</t>
  </si>
  <si>
    <t>チ　初回加算　　　　　　　　　　　　　　　　　　　　　　　　　　　　　　　　　　　　　　　　　　　　　　　　　　　　　　　　　　　　　　　　　　　　　200単位加算</t>
  </si>
  <si>
    <t>要支援２
（週2回を超える程度）</t>
  </si>
  <si>
    <t>訪問型独自サービス初回加算</t>
  </si>
  <si>
    <t>通所型独自サービス/22</t>
  </si>
  <si>
    <t>　　　　　　　　　　　　　　　　　　所定単位数の　　5％加算</t>
  </si>
  <si>
    <t>訪問型独自サービスⅢ日割</t>
  </si>
  <si>
    <t>要支援２
（週2回を超える程度）</t>
  </si>
  <si>
    <t>通所型サービス特定処遇改善加算Ⅰ2減算1（制限）</t>
  </si>
  <si>
    <t>通所型サービス口腔栄養スクリーニング加算Ⅰ（制限）</t>
  </si>
  <si>
    <t>訪問型独自サービス同一建物減算</t>
  </si>
  <si>
    <t>ヌ　介護職員処遇改善加算</t>
  </si>
  <si>
    <t>(2)生活機能向上連携加算(Ⅱ)</t>
  </si>
  <si>
    <t>事業所と同一建物の利用者又はこれ以外の同一建物の利用者20人以上にサービスを行う場合</t>
  </si>
  <si>
    <t>(2)介護職員処遇改善加算(Ⅱ)　　　　　　　所定単位数の 100/1000　加算</t>
  </si>
  <si>
    <t>通所型独自サービス２</t>
  </si>
  <si>
    <t>訪問型独自サービスベースアップ等支援加算</t>
  </si>
  <si>
    <t>特別地域加算</t>
  </si>
  <si>
    <t>　　　　　　　　　　　　　　　　　　所定単位数の　15％加算</t>
  </si>
  <si>
    <t>通所型独自サービス提供体制加算Ⅱ２</t>
  </si>
  <si>
    <t>訪問型独自サービス特別地域加算日割</t>
  </si>
  <si>
    <t>訪問型独自サービス特定処遇改善加算Ⅰ</t>
  </si>
  <si>
    <t>給付率</t>
  </si>
  <si>
    <t>(1)生活機能向上連携加算(Ⅰ)</t>
  </si>
  <si>
    <t>通所型独自サービス/21日割・定超</t>
  </si>
  <si>
    <t>訪問型独自サービスⅠ/2</t>
  </si>
  <si>
    <t>ト　口腔機能向上加算</t>
  </si>
  <si>
    <t>訪問型独自サービス小規模事業所加算</t>
  </si>
  <si>
    <t>ル　介護職員等特定処遇改善加算</t>
  </si>
  <si>
    <t>　　　　　　　　　　　　　　　　　　所定単位数の　10％加算</t>
  </si>
  <si>
    <t>訪問型独自サービス小規模事業所加算日割</t>
  </si>
  <si>
    <t>(2)介護職員等特定処遇改善加算(Ⅱ)　　　 　 所定単位数の 42/1000　加算</t>
  </si>
  <si>
    <t>通所型サービス生活機能向上連携加算Ⅰ（制限）</t>
  </si>
  <si>
    <t>訪問型独自サービス小規模事業所加算回数</t>
  </si>
  <si>
    <t>通所型独自サービス/22日割・定超</t>
  </si>
  <si>
    <t>ヨ　介護職員等特定処遇改善加算</t>
  </si>
  <si>
    <t>中山間地域等に居住する者へのサービス提供加算</t>
  </si>
  <si>
    <t>訪問型独自サービス処遇改善加算Ⅱ</t>
  </si>
  <si>
    <t>訪問型独自サービス処遇改善加算Ⅲ</t>
  </si>
  <si>
    <t>通所型独自サービス同一建物減算/22</t>
  </si>
  <si>
    <t>訪問型独自サービス特定処遇改善加算Ⅱ</t>
  </si>
  <si>
    <t>訪問型サービス処遇改善加算Ⅲ3（制限）</t>
  </si>
  <si>
    <t>　　　　　　　　　　　　　　　　　　　   所定単位数の  24/1000　加算</t>
  </si>
  <si>
    <t>通所型サービスベースアップ等支援加算1減算1（制限）</t>
  </si>
  <si>
    <t>（訪問型サービスA（緩和した基準によるサービス））</t>
  </si>
  <si>
    <t>要支援２
（週2回を超える程度）　　　　</t>
  </si>
  <si>
    <t>訪問型独自サービスⅠ/2・同一</t>
  </si>
  <si>
    <t>事業所と同一建物の利用者又はこれ以外の同一建物の利用者20人以上にサービスを行う場合　　×90％</t>
  </si>
  <si>
    <t>通所型独自複数サービス実施加算Ⅰ２</t>
  </si>
  <si>
    <t>63/1000加算</t>
  </si>
  <si>
    <t>訪問型独自サービスⅠ/2日割</t>
  </si>
  <si>
    <t>要支援2
項目1011</t>
  </si>
  <si>
    <r>
      <t>土</t>
    </r>
    <r>
      <rPr>
        <b/>
        <sz val="16"/>
        <rFont val="HG丸ｺﾞｼｯｸM-PRO"/>
        <family val="3"/>
      </rPr>
      <t>岐市訪問型サービス（独自/定率）（制限）サービスコード表　</t>
    </r>
    <r>
      <rPr>
        <b/>
        <sz val="14"/>
        <rFont val="HG丸ｺﾞｼｯｸM-PRO"/>
        <family val="3"/>
      </rPr>
      <t>給付制限のかかった方のサービス費を請求する場合に使用します</t>
    </r>
  </si>
  <si>
    <t>訪問型独自サービスⅠ/2日割・同一</t>
  </si>
  <si>
    <t>訪問型独自サービスⅡ/2</t>
  </si>
  <si>
    <t>リ　生活機能向上連携加算</t>
  </si>
  <si>
    <t>事業対象者・要支援１・２
（週2回程度）　　　　　　　　　　　　　　　　　　　　　　　　　　　　　　　　　　　　　　　　　　　　　　　　　　　　　　　　　　　　　　　　　　　　　　　　　　　　　　　　　　　　　　　　　　　　　　　　　　</t>
  </si>
  <si>
    <t>運動器機能向上加算を算定している場合</t>
  </si>
  <si>
    <t>訪問型独自サービスⅢ/2</t>
  </si>
  <si>
    <t>訪問型独自サービスⅡ/2・同一</t>
  </si>
  <si>
    <t>通所型サービス生活機能向上連携加算Ⅱ１（制限）</t>
  </si>
  <si>
    <t>訪問型独自サービスⅡ/2日割</t>
  </si>
  <si>
    <t>事業対象者・要支援１・２
（週2回程度）　　　　　　　　　　　　　　　　　　　　　　　　　　　　　　　　　　　　　　　　　　　　　　　　　　　　　　　　　　　　　　　　　　　　　　　　　　　　　　　　　　　　　　　　　　　　　　　</t>
  </si>
  <si>
    <t>訪問型サービスベースアップ等支援加算3・同一（制限）</t>
  </si>
  <si>
    <t>訪問型独自サービスⅡ/2日割・同一</t>
  </si>
  <si>
    <t>要支援２
（週2回を超える程度）　　　　　　　　　　　　　　　　　　　　　　　　　　　　　　　　　　　　　　　　　　　　　　　　　　　　　　　　　　　　　　　　　　　　　　　　　　　　　　　　　　　　　　　　　　　　　　　　　　　</t>
  </si>
  <si>
    <t>（2）口腔・栄養スクリーニング加算(Ⅱ)</t>
  </si>
  <si>
    <t>ヌ　介護職員処遇改善加算（独自/定率）</t>
  </si>
  <si>
    <t>訪問型独自サービスⅢ/2・同一</t>
  </si>
  <si>
    <t>（1）選択的サービス複数実施加算（Ⅰ）</t>
  </si>
  <si>
    <t>訪問型独自サービスⅢ/2日割</t>
  </si>
  <si>
    <t>要支援２
（週2回を超える程度）　　　　　　　　　　　　　　　　　　　　　　　　　　　　　　　　　　　　　　　　　　　　　　　　　　　　　　　　　　　　　　　　　　　　　　　　　　　　　　　　　　　　　　　　　　　　　　　</t>
  </si>
  <si>
    <t>通所型サービス特定処遇改善加算Ⅰ（制限）</t>
  </si>
  <si>
    <t>事業対象者・要支援１・２
（週2回程度）　　　　　　</t>
  </si>
  <si>
    <t>訪問型独自サービスⅢ/2日割・同一</t>
  </si>
  <si>
    <t>訪問型独自サービス初回加算/2</t>
  </si>
  <si>
    <t>23/1000加算</t>
  </si>
  <si>
    <t>(2)介護職員処遇改善加算(Ⅱ)　　　　　　　　　　所定単位数の　43/1000　加算</t>
  </si>
  <si>
    <t>Ａ3</t>
  </si>
  <si>
    <t>通所型独自サービス/22・人欠</t>
  </si>
  <si>
    <t>カ　介護職員処遇改善加算</t>
  </si>
  <si>
    <t>訪問型サービスⅠ（制限）</t>
  </si>
  <si>
    <t>イ　訪問型サービス費（独自/定率）（Ⅰ）</t>
  </si>
  <si>
    <t>訪問型サービスⅠ・同一（制限）</t>
  </si>
  <si>
    <t>（1）生活機能向上連携加算(Ⅰ)（3月に1回を限度）</t>
  </si>
  <si>
    <t>訪問型サービスⅢ日割・同一（制限）</t>
  </si>
  <si>
    <t>事業所と同一建物の利用者又
はこれ以外の同一建物の
利用者20人以上にサービスを行う場合　　×90％</t>
  </si>
  <si>
    <t>訪問型サービスⅠ日割（制限）</t>
  </si>
  <si>
    <t>訪問型サービスⅠ日割・同一（制限）</t>
  </si>
  <si>
    <t>通所型複数サービス実施加算Ⅰ２（制限）</t>
  </si>
  <si>
    <t>訪問型サービスⅡ（制限）</t>
  </si>
  <si>
    <t>ロ　訪問型サービス費（独自/定率）（Ⅱ）</t>
  </si>
  <si>
    <t>訪問型サービスⅡ・同一（制限）</t>
  </si>
  <si>
    <t>通所型独自サービス口腔機能向上加算Ⅰ</t>
  </si>
  <si>
    <t>訪問型サービスⅡ日割（制限）</t>
  </si>
  <si>
    <t>訪問型サービスⅢ（制限）</t>
  </si>
  <si>
    <t>通所型独自複数サービス実施加算Ⅱ</t>
  </si>
  <si>
    <t>ハ　訪問型サービス費（独自/定率）（Ⅲ）</t>
  </si>
  <si>
    <t>訪問型サービスⅢ・同一（制限）</t>
  </si>
  <si>
    <t>訪問型サービスⅢ日割（制限）</t>
  </si>
  <si>
    <t>要支援２
（週2回を超える程度）　　　　　</t>
  </si>
  <si>
    <t>訪問型サービス初回加算（制限）</t>
  </si>
  <si>
    <t>チ　初回加算　　</t>
  </si>
  <si>
    <t>訪問型サービス生活機能向上加算Ⅰ（制限）</t>
  </si>
  <si>
    <t>訪問型サービス生活機能向上加算Ⅱ（制限）</t>
  </si>
  <si>
    <t>訪問型サービス処遇改善加算Ⅰ（制限）</t>
  </si>
  <si>
    <t>週1回程度
項目1011　　　　　</t>
  </si>
  <si>
    <t>137/1000加算</t>
  </si>
  <si>
    <t>訪問型サービス処遇改善加算Ⅱ（制限）</t>
  </si>
  <si>
    <t>通所型サービス特定処遇改善加算Ⅱ1減算1（制限）</t>
  </si>
  <si>
    <t>チ　選択的サービス複数実施加算</t>
  </si>
  <si>
    <t>(2)介護職員処遇改善加算(Ⅱ)</t>
  </si>
  <si>
    <t>通所型独自サービス１日割・定超</t>
  </si>
  <si>
    <t>通所型独自サービス２日割</t>
  </si>
  <si>
    <t>③週2回を超える程度　　　　　事業所と同一建物の利用者又はこれ以外の同一建物の利用者20人以上にサービスを行う場合　　　　　
項目1033　　　　　</t>
  </si>
  <si>
    <t>100/1000加算</t>
  </si>
  <si>
    <t>通所型独自サービス特定処遇改善加算Ⅱ</t>
  </si>
  <si>
    <t>訪問型サービス処遇改善加算Ⅱ3（制限）</t>
  </si>
  <si>
    <t>(3)介護職員処遇改善加算(Ⅲ)</t>
  </si>
  <si>
    <t>ホ　栄養アセスメント加算　</t>
  </si>
  <si>
    <t>55/1000加算</t>
  </si>
  <si>
    <t>訪問型サービス特定処遇改善加算Ⅰ（制限）</t>
  </si>
  <si>
    <t>(4)介護職員特定処遇改善加算(Ⅰ)</t>
  </si>
  <si>
    <t>ハ　運動器機能向上加算</t>
  </si>
  <si>
    <t>訪問型サービス特定処遇改善加算Ⅱ（制限）</t>
  </si>
  <si>
    <t>(5)介護職員特定処遇改善加算(Ⅱ)</t>
  </si>
  <si>
    <t>42/1000加算</t>
  </si>
  <si>
    <t>通所型独自サービス処遇改善加算Ⅲ</t>
  </si>
  <si>
    <t>訪問型サービス処遇改善加算Ⅱ3・同一（制限）</t>
  </si>
  <si>
    <t>訪問型サービスベースアップ等支援加算（制限）</t>
  </si>
  <si>
    <t>(6)介護職員ベースアップ等支援加算</t>
  </si>
  <si>
    <t>24/1000加算</t>
  </si>
  <si>
    <t>訪問型サービス処遇改善加算Ⅰ2（制限）</t>
  </si>
  <si>
    <t>週2回程度
項目1021　　　</t>
  </si>
  <si>
    <t>通所型独自生活向上グループ活動加算/2</t>
  </si>
  <si>
    <t>定員超過の場合
　　×　70％</t>
  </si>
  <si>
    <t>訪問型サービス処遇改善加算Ⅱ2（制限）</t>
  </si>
  <si>
    <t>訪問型サービス処遇改善加算Ⅲ2（制限）</t>
  </si>
  <si>
    <t>訪問型サービス特定処遇改善加算Ⅰ2（制限）</t>
  </si>
  <si>
    <t>訪問型サービス特定処遇改善加算Ⅱ2（制限）</t>
  </si>
  <si>
    <t>通所型サービス処遇改善加算Ⅱ2減算2（制限）</t>
  </si>
  <si>
    <t>通所型独自複数サービス実施加算Ⅰ３</t>
  </si>
  <si>
    <t>訪問型サービスベースアップ等支援加算2（制限）</t>
  </si>
  <si>
    <t>通所型独自サービス中山間地域等加算日割</t>
  </si>
  <si>
    <t>訪問型サービス処遇改善加算Ⅰ3（制限）</t>
  </si>
  <si>
    <t>通所型サービス生活機能向上連携加算Ⅱ２（制限）</t>
  </si>
  <si>
    <t>週2回を超える程度
項目1031
　　　　　</t>
  </si>
  <si>
    <t>通所型サービス処遇改善加算Ⅰ2減算2（制限）</t>
  </si>
  <si>
    <t>訪問型サービス特定処遇改善加算Ⅰ3（制限）</t>
  </si>
  <si>
    <t>訪問型サービス特定処遇改善加算Ⅱ3（制限）</t>
  </si>
  <si>
    <t>訪問型サービスベースアップ等支援加算3（制限）</t>
  </si>
  <si>
    <t>訪問型サービス処遇改善加算Ⅰ・同一（制限）</t>
  </si>
  <si>
    <t>①週1回程度　　　　　　　　　事業所と同一建物の利用者又はこれ以外の同一建物の利用者20人以上にサービスを行う場合
項目1013　　　　</t>
  </si>
  <si>
    <t>訪問型サービス処遇改善加算Ⅱ・同一（制限）</t>
  </si>
  <si>
    <t>（6）介護職員ベースアップ等支援加算</t>
  </si>
  <si>
    <t>通所型独自サービス/21</t>
  </si>
  <si>
    <t>　　　　　　　100/1000加算</t>
  </si>
  <si>
    <t>12/1000加算</t>
  </si>
  <si>
    <t>通所型独自サービス/21・定超</t>
  </si>
  <si>
    <t>通所型独自サービス栄養アセスメント加算</t>
  </si>
  <si>
    <t>訪問型サービス処遇改善加算Ⅲ・同一（制限）</t>
  </si>
  <si>
    <t>通所型独自サービス/21日割・人欠</t>
  </si>
  <si>
    <t>訪問型サービス特定処遇改善加算Ⅰ・同一（制限）</t>
  </si>
  <si>
    <t>通所型独自サービス処遇改善加算Ⅰ</t>
  </si>
  <si>
    <t>訪問型サービス特定処遇改善加算Ⅱ・同一（制限）</t>
  </si>
  <si>
    <t>訪問型サービスベースアップ等支援加算・同一（制限）</t>
  </si>
  <si>
    <t>訪問型サービス処遇改善加算Ⅰ2・同一（制限）</t>
  </si>
  <si>
    <t>②週2回程度　　　　　　　　事業所と同一建物の利用者又はこれ以外の同一建物の利用者20人以上にサービスを行う場合
項目1023　　　　　　　　　　　</t>
  </si>
  <si>
    <t>訪問型サービス処遇改善加算Ⅱ2・同一（制限）</t>
  </si>
  <si>
    <t>訪問型サービス処遇改善加算Ⅲ2・同一（制限）</t>
  </si>
  <si>
    <t>訪問型サービス特定処遇改善加算Ⅰ2・同一（制限）</t>
  </si>
  <si>
    <t>通所型サービス処遇改善加算Ⅰ1減算1（制限）</t>
  </si>
  <si>
    <t xml:space="preserve">カ　介護職員処遇改善加算
</t>
  </si>
  <si>
    <t>訪問型サービスベースアップ等支援加算2・同一（制限）</t>
  </si>
  <si>
    <t>訪問型サービス処遇改善加算Ⅰ3・同一（制限）</t>
  </si>
  <si>
    <t>事業対象者・要支援１</t>
  </si>
  <si>
    <t>訪問型サービス処遇改善加算Ⅲ3・同一（制限）</t>
  </si>
  <si>
    <t>通所型独自サービス口腔・栄養スクリーニング加算1</t>
  </si>
  <si>
    <t>訪問型サービス特定処遇改善加算Ⅰ3・同一（制限）</t>
  </si>
  <si>
    <t>(1)介護職員等特定処遇改善加算(Ⅰ)　　　　　　　所定単位数の　12/1000　加算</t>
  </si>
  <si>
    <t>※介護職員処遇改善加算は、支給限度額管理の対象外の算定項目となります。また、Ａ1Ａ2とは異なり、それぞれの条件に合致した項目で算定します。</t>
  </si>
  <si>
    <t>土岐市通所型サービス（独自）サービスコード表</t>
  </si>
  <si>
    <t>Ａ６</t>
  </si>
  <si>
    <t>通所型独自サービス１</t>
  </si>
  <si>
    <t>イ　通所型サービス費（独自）</t>
  </si>
  <si>
    <t>事業対象者・要支援１</t>
  </si>
  <si>
    <t>通所型独自サービス１日割</t>
  </si>
  <si>
    <t>要支援２</t>
  </si>
  <si>
    <t>中山間地域等に居住する者へのサービス提供加算</t>
  </si>
  <si>
    <t>（通所型サービスA（緩和した基準によるサービス））</t>
  </si>
  <si>
    <t>所定単位数の　5％　加算</t>
  </si>
  <si>
    <t>所定単位数の　5％　加算</t>
  </si>
  <si>
    <t>通所型サービス処遇改善加算Ⅰ1減算2（制限）</t>
  </si>
  <si>
    <t>通所型独自サービス同一建物減算１</t>
  </si>
  <si>
    <t>事業所と同一建物に居住する者又は同一建物から利用する者に通所型サービス（独自）を行う場合</t>
  </si>
  <si>
    <t>1月につき</t>
  </si>
  <si>
    <t>通所型独自サービス同一建物減算２</t>
  </si>
  <si>
    <t>事業対象者・要支援２</t>
  </si>
  <si>
    <t>通所型独自生活向上グループ活動加算</t>
  </si>
  <si>
    <t>通所型独自サービス１・人欠</t>
  </si>
  <si>
    <t>ロ　生活機能向上グループ活動加算</t>
  </si>
  <si>
    <t>通所型独自サービス運動器機能向上加算</t>
  </si>
  <si>
    <t>通所型独自サービス若年性認知症受入加算</t>
  </si>
  <si>
    <t>ニ　若年性認知症利用者受入加算　</t>
  </si>
  <si>
    <t>通所型独自サービス栄養改善加算</t>
  </si>
  <si>
    <t>ヘ　栄養改善加算　</t>
  </si>
  <si>
    <t>通所型サービス提供体制加算Ⅱ２（制限）</t>
  </si>
  <si>
    <t>（1）口腔機能向上加算(Ⅰ)（3月に1回を限度）</t>
  </si>
  <si>
    <t>（2）口腔機能向上加算(Ⅱ)（条件：継続必要性有、3月に1回を限度）</t>
  </si>
  <si>
    <t>通所型独自複数サービス実施加算Ⅰ１</t>
  </si>
  <si>
    <t>運動器機能向上及び口腔機能向上　　</t>
  </si>
  <si>
    <t>栄養改善及び口腔機能向上　</t>
  </si>
  <si>
    <t>（2）選択的サービス複数実施加算（Ⅱ）</t>
  </si>
  <si>
    <t>運動器機能向上、栄養改善及び口腔機能向上</t>
  </si>
  <si>
    <t>通所型サービス処遇改善加算Ⅰ（制限）</t>
  </si>
  <si>
    <t>通所型独自サービス事業所評価加算</t>
  </si>
  <si>
    <t>リ　事業所評価加算</t>
  </si>
  <si>
    <t>通所型サービス運動器機能向上加算（制限）</t>
  </si>
  <si>
    <t>通所型独自サービス提供体制加算Ⅰ１</t>
  </si>
  <si>
    <t>（1）サービス提供体制強化加算（Ⅰ）</t>
  </si>
  <si>
    <t>通所型独自サービス提供体制加算Ⅰ２</t>
  </si>
  <si>
    <t>通所型サービス特定処遇改善加算Ⅰ2（制限）</t>
  </si>
  <si>
    <t>（1）生活機能向上連携加算（Ⅰ）（3か月に1回を限度）</t>
  </si>
  <si>
    <t>通所型独自サービス栄養改善加算/2</t>
  </si>
  <si>
    <t>(1)介護職員処遇改善加算(Ⅰ)　　　　　　　　　　所定単位数の　59/1000　加算</t>
  </si>
  <si>
    <t>事業対象者・要支援2</t>
  </si>
  <si>
    <t>通所型独自サービス提供体制加算Ⅱ１</t>
  </si>
  <si>
    <t>（2）サービス提供体制強化加算（Ⅱ）</t>
  </si>
  <si>
    <t>通所型独自サービス提供体制加算Ⅲ１</t>
  </si>
  <si>
    <t>（3）サービス提供体制強化加算（Ⅲ）</t>
  </si>
  <si>
    <t>通所型独自サービス提供体制加算Ⅲ２</t>
  </si>
  <si>
    <t>通所型独自サービス生活機能向上加算1</t>
  </si>
  <si>
    <t>通所型サービス２・日割（制限）</t>
  </si>
  <si>
    <t>ル　生活機能向上連携加算</t>
  </si>
  <si>
    <t>通所型サービス科学的介護推進体制加算（制限）</t>
  </si>
  <si>
    <t>（2）生活機能向上連携加算(Ⅱ)</t>
  </si>
  <si>
    <t>通所型独自サービス生活機能向上加算2</t>
  </si>
  <si>
    <t>運動器機能向上加算を算定している場合</t>
  </si>
  <si>
    <t>事業対象者・要支援１
項目1001</t>
  </si>
  <si>
    <t>通所型サービス栄養改善加算（制限）</t>
  </si>
  <si>
    <t>ヲ　口腔・栄養スクリーニング加算（6月に1回を限度）</t>
  </si>
  <si>
    <t>（1）口腔・栄養スクリーニング加算(Ⅰ)</t>
  </si>
  <si>
    <t>1回につき</t>
  </si>
  <si>
    <t>通所型独自サービス口腔・栄養スクリーニング加算2</t>
  </si>
  <si>
    <t>通所型サービス特定処遇改善加算Ⅱ2減算2（制限）</t>
  </si>
  <si>
    <t>通所型独自サービス科学的介護推進体制加算</t>
  </si>
  <si>
    <t>ワ　科学的介護推進体制加算</t>
  </si>
  <si>
    <t>通所型サービスベースアップ等支援加算（制限）</t>
  </si>
  <si>
    <t>（1）サービス提供体制強化加算（Ⅱ）</t>
  </si>
  <si>
    <t>通所型独自サービス処遇改善加算Ⅱ</t>
  </si>
  <si>
    <t>通所型独自サービス特定処遇改善加算Ⅰ</t>
  </si>
  <si>
    <t>通所型独自サービスベースアップ等支援加算</t>
  </si>
  <si>
    <t>　　　　　　　　　　　　  所定単位数の　11/1000　加算</t>
  </si>
  <si>
    <t>定員超過の場合</t>
  </si>
  <si>
    <t>通所型独自サービス１・定超</t>
  </si>
  <si>
    <t>通所型独自サービス２・定超</t>
  </si>
  <si>
    <t>通所型サービス処遇改善加算Ⅰ2減算1（制限）</t>
  </si>
  <si>
    <t>要支援２</t>
  </si>
  <si>
    <t>タ　介護職員処遇改善加算　　（偉業所と同一建物に居住する者又は同一建物から利用する者に通所型サービス（独自/定率）を行う場合）</t>
  </si>
  <si>
    <t>通所型独自サービス２日割・定超</t>
  </si>
  <si>
    <t>看護・介護職員が欠員の場合</t>
  </si>
  <si>
    <t>看護・介護職員が
欠員の場合
　　×　70％</t>
  </si>
  <si>
    <t>通所型独自サービス１日割・人欠</t>
  </si>
  <si>
    <t>通所型独自サービス２・人欠</t>
  </si>
  <si>
    <t>通所型サービス２・人欠（制限）</t>
  </si>
  <si>
    <t>通所型独自サービス２日割・人欠</t>
  </si>
  <si>
    <t>土岐市通所型サービスA（独自）サービスコード表</t>
  </si>
  <si>
    <t>通所型独自サービス/2１日割</t>
  </si>
  <si>
    <t>通所型独自サービス同一建物減算/21</t>
  </si>
  <si>
    <t>通所型独自サービス運動器機能向上加算/2</t>
  </si>
  <si>
    <t>通所型独自サービス若年性認知症受入加算/21</t>
  </si>
  <si>
    <t>ニ　若年性認知症利用者受入加算</t>
  </si>
  <si>
    <t>要支援2
項目1041
項目1061</t>
  </si>
  <si>
    <t>通所型独自サービス栄養アセスメント加算/2</t>
  </si>
  <si>
    <t>通所型独自サービス口腔機能向上加算Ⅰ/2</t>
  </si>
  <si>
    <t>通所型独自サービス/21・定超</t>
  </si>
  <si>
    <t>通所型独自サービス/21・人欠</t>
  </si>
  <si>
    <t>通所型独自サービス/22日割・人欠</t>
  </si>
  <si>
    <t>通所型サービス提供体制加算Ⅰ２（制限）</t>
  </si>
  <si>
    <r>
      <t>土</t>
    </r>
    <r>
      <rPr>
        <b/>
        <sz val="16"/>
        <rFont val="HG丸ｺﾞｼｯｸM-PRO"/>
        <family val="3"/>
      </rPr>
      <t>岐市通所型サービス（独自/定率）（制限）サービスコード表　</t>
    </r>
    <r>
      <rPr>
        <b/>
        <sz val="14"/>
        <color indexed="8"/>
        <rFont val="HG丸ｺﾞｼｯｸM-PRO"/>
        <family val="3"/>
      </rPr>
      <t>給付制限のかかった方のサービス費を請求する場合に使用します</t>
    </r>
  </si>
  <si>
    <t>Ａ7</t>
  </si>
  <si>
    <t>通所型サービス１（制限）</t>
  </si>
  <si>
    <t>イ　通所型サービス費（独自/定率）</t>
  </si>
  <si>
    <t>通所型サービスベースアップ等支援加算2減算1（制限）</t>
  </si>
  <si>
    <t>通所型サービス１・日割（制限）</t>
  </si>
  <si>
    <t>通所型サービス２（制限）</t>
  </si>
  <si>
    <t>通所型サービス同一建物減算１（制限）</t>
  </si>
  <si>
    <t>通所型サービス２日割・定超（制限）</t>
  </si>
  <si>
    <t>事業所と同一建物に居住する者又は同一建物から利用する者に通所型サービス（独自/定率）を行う場合</t>
  </si>
  <si>
    <t>通所型サービス同一建物減算２（制限）</t>
  </si>
  <si>
    <t>事業対象者・要支援１
項目1071</t>
  </si>
  <si>
    <t>（3）介護職員処遇改善加算（Ⅲ）</t>
  </si>
  <si>
    <t>通所型生活向上グループ活動加算（制限）</t>
  </si>
  <si>
    <t>通所型サービス栄養アセスメント加算（制限）</t>
  </si>
  <si>
    <t>通所型サービスベースアップ等支援加算2（制限）</t>
  </si>
  <si>
    <t>通所型サービス口腔機能向上加算Ⅰ（制限）</t>
  </si>
  <si>
    <t>口腔機能向上加算Ⅰ　</t>
  </si>
  <si>
    <t>口腔機能向上加算Ⅱ</t>
  </si>
  <si>
    <t>通所型複数サービス実施加算Ⅰ３（制限）</t>
  </si>
  <si>
    <t>通所型複数サービス実施加算Ⅱ（制限）</t>
  </si>
  <si>
    <t>通所型サービス事業所評価加算（制限）</t>
  </si>
  <si>
    <t>通所型サービス提供体制加算Ⅰ１（制限）</t>
  </si>
  <si>
    <t>（3）サービス提供体制強化加算（Ⅰ）</t>
  </si>
  <si>
    <t>通所型サービス提供体制加算Ⅱ１（制限）</t>
  </si>
  <si>
    <t>通所型サービス提供体制加算Ⅲ１（制限）</t>
  </si>
  <si>
    <t>（2）サービス提供体制強化加算（Ⅲ）</t>
  </si>
  <si>
    <t>通所型サービス提供体制加算Ⅲ２（制限）</t>
  </si>
  <si>
    <t>ル　生活機能向上連携加算</t>
  </si>
  <si>
    <t>（2）生活機能向上連携加算（Ⅱ）</t>
  </si>
  <si>
    <t>ヲ　口腔栄養スクリーニング加算</t>
  </si>
  <si>
    <t>通所型サービス口腔栄養スクリーニング加算Ⅱ（制限）</t>
  </si>
  <si>
    <t>口腔栄養スクリーニング加算Ⅱ（6か月に1回を限度）</t>
  </si>
  <si>
    <t>59/1000加算</t>
  </si>
  <si>
    <t>通所型サービス処遇改善加算Ⅱ（制限）</t>
  </si>
  <si>
    <t>（2）介護職員処遇改善加算（Ⅱ）</t>
  </si>
  <si>
    <t>43/1000加算</t>
  </si>
  <si>
    <t>通所型サービス処遇改善加算Ⅲ（制限）</t>
  </si>
  <si>
    <t>（4）介護職員特定処遇改善加算（Ⅰ）</t>
  </si>
  <si>
    <t>通所型サービス特定処遇改善加算Ⅱ（制限）</t>
  </si>
  <si>
    <t>（5）介護職員特定処遇改善加算（Ⅱ）</t>
  </si>
  <si>
    <t>11/1000加算</t>
  </si>
  <si>
    <t>通所型サービス特定処遇改善加算Ⅰ2減算2（制限）</t>
  </si>
  <si>
    <t>通所型サービス処遇改善加算Ⅰ2（制限）</t>
  </si>
  <si>
    <t>通所型サービス処遇改善加算Ⅱ2（制限）</t>
  </si>
  <si>
    <t>通所型サービス処遇改善加算Ⅲ2（制限）</t>
  </si>
  <si>
    <t>通所型サービス特定処遇改善加算Ⅱ2（制限）</t>
  </si>
  <si>
    <t>ヨ　介護職員処遇改善加算　　（定員超過の場合又は看護・介護職員が欠員の場合）</t>
  </si>
  <si>
    <t>事業対象者・要支援１
項目1031
項目1051</t>
  </si>
  <si>
    <t>通所型サービス処遇改善加算Ⅱ1減算1（制限）</t>
  </si>
  <si>
    <t>通所型サービス処遇改善加算Ⅲ1減算1（制限）</t>
  </si>
  <si>
    <t>通所型サービス特定処遇改善加算Ⅰ1減算1（制限）</t>
  </si>
  <si>
    <t>通所型サービス処遇改善加算Ⅱ2減算1（制限）</t>
  </si>
  <si>
    <t>通所型サービス処遇改善加算Ⅲ2減算1（制限）</t>
  </si>
  <si>
    <t>通所型サービス特定処遇改善加算Ⅱ2減算1（制限）</t>
  </si>
  <si>
    <t>通所型サービス処遇改善加算Ⅱ1減算2（制限）</t>
  </si>
  <si>
    <t>通所型サービス特定処遇改善加算Ⅰ減算2（制限）</t>
  </si>
  <si>
    <t>通所型サービス特定処遇改善加算Ⅱ減算2（制限）</t>
  </si>
  <si>
    <t>通所型サービスベースアップ等支援加算1減算2（制限）</t>
  </si>
  <si>
    <t>要支援2
項目1081</t>
  </si>
  <si>
    <t>通所型サービス処遇改善加算Ⅲ2減算2（制限）</t>
  </si>
  <si>
    <t>通所型サービスベースアップ等支援加算2減算2（制限）</t>
  </si>
  <si>
    <t>通所型サービス１・定超（制限）</t>
  </si>
  <si>
    <t>通所型サービス１日割・定超（制限）</t>
  </si>
  <si>
    <t>通所型サービス２・定超（制限）</t>
  </si>
  <si>
    <t>通所型サービス１・人欠（制限）</t>
  </si>
  <si>
    <t>通所型サービス１日割・人欠（制限）</t>
  </si>
  <si>
    <t>通所型サービス２日割・人欠（制限）</t>
  </si>
  <si>
    <t>※サービス提供体制加算・介護職員処遇改善加算は、支給限度額管理の対象外の算定項目となります。また、Ａ1Ａ2とは異なり、それぞれの条件に合致した項目で算定します。</t>
  </si>
  <si>
    <r>
      <rPr>
        <b/>
        <sz val="16"/>
        <color indexed="8"/>
        <rFont val="HG丸ｺﾞｼｯｸM-PRO"/>
        <family val="3"/>
      </rPr>
      <t>A2</t>
    </r>
    <r>
      <rPr>
        <b/>
        <sz val="14"/>
        <color indexed="8"/>
        <rFont val="HG丸ｺﾞｼｯｸM-PRO"/>
        <family val="3"/>
      </rPr>
      <t>　訪問型サービス（独自）サービスコード表　</t>
    </r>
  </si>
  <si>
    <r>
      <rPr>
        <b/>
        <sz val="16"/>
        <color indexed="8"/>
        <rFont val="HG丸ｺﾞｼｯｸM-PRO"/>
        <family val="3"/>
      </rPr>
      <t>A2</t>
    </r>
    <r>
      <rPr>
        <b/>
        <sz val="14"/>
        <color indexed="8"/>
        <rFont val="HG丸ｺﾞｼｯｸM-PRO"/>
        <family val="3"/>
      </rPr>
      <t>　訪問型サービスＡ（独自）サービスコード表</t>
    </r>
  </si>
  <si>
    <t>土岐市の訪問型サービスＡ（緩和した基準によるサービス）の指定を受けた事業所が使用します。</t>
  </si>
  <si>
    <r>
      <rPr>
        <b/>
        <sz val="16"/>
        <color indexed="8"/>
        <rFont val="HG丸ｺﾞｼｯｸM-PRO"/>
        <family val="3"/>
      </rPr>
      <t>A3</t>
    </r>
    <r>
      <rPr>
        <b/>
        <sz val="14"/>
        <color indexed="8"/>
        <rFont val="HG丸ｺﾞｼｯｸM-PRO"/>
        <family val="3"/>
      </rPr>
      <t>　訪問型サービス（独自/定率）（制限）サービスコード表</t>
    </r>
  </si>
  <si>
    <r>
      <rPr>
        <b/>
        <sz val="16"/>
        <color indexed="8"/>
        <rFont val="HG丸ｺﾞｼｯｸM-PRO"/>
        <family val="3"/>
      </rPr>
      <t>A6</t>
    </r>
    <r>
      <rPr>
        <b/>
        <sz val="14"/>
        <color indexed="8"/>
        <rFont val="HG丸ｺﾞｼｯｸM-PRO"/>
        <family val="3"/>
      </rPr>
      <t>　通所型サービス（独自）サービスコード表</t>
    </r>
  </si>
  <si>
    <r>
      <rPr>
        <b/>
        <sz val="16"/>
        <color indexed="8"/>
        <rFont val="HG丸ｺﾞｼｯｸM-PRO"/>
        <family val="3"/>
      </rPr>
      <t>A6</t>
    </r>
    <r>
      <rPr>
        <b/>
        <sz val="14"/>
        <color indexed="8"/>
        <rFont val="HG丸ｺﾞｼｯｸM-PRO"/>
        <family val="3"/>
      </rPr>
      <t>　通所型サービスA（独自）サービスコード表</t>
    </r>
  </si>
  <si>
    <t>土岐市の通所型サービスＡ（緩和した基準によるサービス）の指定を受けた事業所が使用します。</t>
  </si>
  <si>
    <r>
      <rPr>
        <b/>
        <sz val="16"/>
        <color indexed="8"/>
        <rFont val="HG丸ｺﾞｼｯｸM-PRO"/>
        <family val="3"/>
      </rPr>
      <t>A7</t>
    </r>
    <r>
      <rPr>
        <b/>
        <sz val="14"/>
        <color indexed="8"/>
        <rFont val="HG丸ｺﾞｼｯｸM-PRO"/>
        <family val="3"/>
      </rPr>
      <t>　通所型サービス（独自/定率）（制限）サービスコード表</t>
    </r>
  </si>
  <si>
    <r>
      <rPr>
        <b/>
        <sz val="18"/>
        <color indexed="8"/>
        <rFont val="HG丸ｺﾞｼｯｸM-PRO"/>
        <family val="3"/>
      </rPr>
      <t>土岐市介護予防・日常生活支援総合事業費
単位数サービスコード表</t>
    </r>
    <r>
      <rPr>
        <b/>
        <sz val="20"/>
        <color indexed="8"/>
        <rFont val="HG丸ｺﾞｼｯｸM-PRO"/>
        <family val="3"/>
      </rPr>
      <t xml:space="preserve">
令和4</t>
    </r>
    <r>
      <rPr>
        <b/>
        <sz val="18"/>
        <color indexed="8"/>
        <rFont val="HG丸ｺﾞｼｯｸM-PRO"/>
        <family val="3"/>
      </rPr>
      <t>年10月改訂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</si>
</sst>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ＭＳ Ｐゴシック"/>
      <family val="3"/>
    </font>
    <font>
      <b/>
      <sz val="10"/>
      <name val="ＭＳ Ｐゴシック"/>
      <family val="3"/>
    </font>
    <font>
      <i/>
      <sz val="10"/>
      <name val="ＭＳ Ｐゴシック"/>
      <family val="3"/>
    </font>
    <font>
      <b/>
      <i/>
      <sz val="10"/>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0"/>
      <color indexed="8"/>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6"/>
      <name val="HG丸ｺﾞｼｯｸM-PRO"/>
      <family val="3"/>
    </font>
    <font>
      <sz val="16"/>
      <name val="HG丸ｺﾞｼｯｸM-PRO"/>
      <family val="3"/>
    </font>
    <font>
      <sz val="10"/>
      <name val="HG丸ｺﾞｼｯｸM-PRO"/>
      <family val="3"/>
    </font>
    <font>
      <b/>
      <sz val="12"/>
      <name val="HG丸ｺﾞｼｯｸM-PRO"/>
      <family val="3"/>
    </font>
    <font>
      <b/>
      <sz val="11"/>
      <name val="HG丸ｺﾞｼｯｸM-PRO"/>
      <family val="3"/>
    </font>
    <font>
      <b/>
      <sz val="14"/>
      <name val="HG丸ｺﾞｼｯｸM-PRO"/>
      <family val="3"/>
    </font>
    <font>
      <b/>
      <sz val="14"/>
      <color indexed="8"/>
      <name val="HG丸ｺﾞｼｯｸM-PRO"/>
      <family val="3"/>
    </font>
    <font>
      <sz val="12"/>
      <name val="HG丸ｺﾞｼｯｸM-PRO"/>
      <family val="3"/>
    </font>
    <font>
      <b/>
      <sz val="18"/>
      <name val="HG丸ｺﾞｼｯｸM-PRO"/>
      <family val="3"/>
    </font>
    <font>
      <b/>
      <sz val="11"/>
      <color indexed="8"/>
      <name val="HG丸ｺﾞｼｯｸM-PRO"/>
      <family val="3"/>
    </font>
    <font>
      <b/>
      <sz val="12"/>
      <color indexed="8"/>
      <name val="HG丸ｺﾞｼｯｸM-PRO"/>
      <family val="3"/>
    </font>
    <font>
      <b/>
      <sz val="16"/>
      <color indexed="8"/>
      <name val="HG丸ｺﾞｼｯｸM-PRO"/>
      <family val="3"/>
    </font>
    <font>
      <b/>
      <sz val="16"/>
      <name val="ＭＳ Ｐゴシック"/>
      <family val="3"/>
    </font>
    <font>
      <sz val="6"/>
      <name val="ＭＳ Ｐゴシック"/>
      <family val="3"/>
    </font>
    <font>
      <sz val="11"/>
      <color indexed="8"/>
      <name val="游ゴシック"/>
      <family val="3"/>
    </font>
    <font>
      <sz val="11"/>
      <color indexed="8"/>
      <name val="HG丸ｺﾞｼｯｸM-PRO"/>
      <family val="3"/>
    </font>
    <font>
      <sz val="18"/>
      <color indexed="8"/>
      <name val="HG丸ｺﾞｼｯｸM-PRO"/>
      <family val="3"/>
    </font>
    <font>
      <b/>
      <sz val="20"/>
      <color indexed="8"/>
      <name val="HG丸ｺﾞｼｯｸM-PRO"/>
      <family val="3"/>
    </font>
    <font>
      <b/>
      <sz val="18"/>
      <color indexed="8"/>
      <name val="HG丸ｺﾞｼｯｸM-PRO"/>
      <family val="3"/>
    </font>
    <font>
      <sz val="11"/>
      <color theme="1"/>
      <name val="Calibri"/>
      <family val="3"/>
    </font>
    <font>
      <sz val="11"/>
      <color theme="1"/>
      <name val="HG丸ｺﾞｼｯｸM-PRO"/>
      <family val="3"/>
    </font>
    <font>
      <sz val="18"/>
      <color theme="1"/>
      <name val="HG丸ｺﾞｼｯｸM-PRO"/>
      <family val="3"/>
    </font>
    <font>
      <b/>
      <sz val="14"/>
      <color theme="1"/>
      <name val="HG丸ｺﾞｼｯｸM-PRO"/>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9"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41" fontId="9" fillId="0" borderId="0" applyFont="0" applyFill="0" applyBorder="0" applyAlignment="0" applyProtection="0"/>
    <xf numFmtId="43" fontId="9"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21" fillId="0" borderId="8" applyNumberFormat="0" applyFill="0" applyAlignment="0" applyProtection="0"/>
    <xf numFmtId="0" fontId="12" fillId="23" borderId="9" applyNumberFormat="0" applyAlignment="0" applyProtection="0"/>
    <xf numFmtId="0" fontId="19" fillId="0" borderId="0" applyNumberFormat="0" applyFill="0" applyBorder="0" applyAlignment="0" applyProtection="0"/>
    <xf numFmtId="42" fontId="9" fillId="0" borderId="0" applyFont="0" applyFill="0" applyBorder="0" applyAlignment="0" applyProtection="0"/>
    <xf numFmtId="44" fontId="9" fillId="0" borderId="0" applyFont="0" applyFill="0" applyBorder="0" applyAlignment="0" applyProtection="0"/>
    <xf numFmtId="0" fontId="11" fillId="7" borderId="4" applyNumberFormat="0" applyAlignment="0" applyProtection="0"/>
    <xf numFmtId="0" fontId="4" fillId="0" borderId="0">
      <alignment vertical="center"/>
      <protection/>
    </xf>
    <xf numFmtId="0" fontId="41" fillId="0" borderId="0">
      <alignment vertical="center"/>
      <protection/>
    </xf>
    <xf numFmtId="0" fontId="0" fillId="0" borderId="0">
      <alignment/>
      <protection/>
    </xf>
    <xf numFmtId="0" fontId="14" fillId="4" borderId="0" applyNumberFormat="0" applyBorder="0" applyAlignment="0" applyProtection="0"/>
  </cellStyleXfs>
  <cellXfs count="372">
    <xf numFmtId="0" fontId="0" fillId="0" borderId="0" xfId="0" applyAlignment="1">
      <alignment/>
    </xf>
    <xf numFmtId="0" fontId="0" fillId="0" borderId="0" xfId="0" applyFont="1" applyFill="1" applyAlignment="1">
      <alignment/>
    </xf>
    <xf numFmtId="0" fontId="0" fillId="0" borderId="0" xfId="0" applyFill="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24" fillId="0" borderId="0" xfId="0" applyFont="1" applyFill="1" applyAlignment="1">
      <alignment/>
    </xf>
    <xf numFmtId="0" fontId="25" fillId="0" borderId="10" xfId="0" applyFont="1" applyFill="1" applyBorder="1" applyAlignment="1">
      <alignment horizontal="center"/>
    </xf>
    <xf numFmtId="0" fontId="27" fillId="0" borderId="10" xfId="0" applyFont="1" applyFill="1" applyBorder="1" applyAlignment="1">
      <alignment horizontal="center" vertical="center"/>
    </xf>
    <xf numFmtId="0" fontId="27" fillId="0" borderId="10" xfId="0" applyFont="1" applyFill="1" applyBorder="1" applyAlignment="1">
      <alignment vertical="center" shrinkToFit="1"/>
    </xf>
    <xf numFmtId="0" fontId="27" fillId="0" borderId="11" xfId="0" applyFont="1" applyFill="1" applyBorder="1" applyAlignment="1">
      <alignment vertical="center" wrapText="1"/>
    </xf>
    <xf numFmtId="41" fontId="27" fillId="0" borderId="12" xfId="48" applyFont="1" applyFill="1" applyBorder="1" applyAlignment="1">
      <alignment vertical="center"/>
    </xf>
    <xf numFmtId="0" fontId="27" fillId="0" borderId="11" xfId="0" applyFont="1" applyFill="1" applyBorder="1" applyAlignment="1">
      <alignment horizontal="center" vertical="center" shrinkToFit="1"/>
    </xf>
    <xf numFmtId="41" fontId="27" fillId="0" borderId="10" xfId="48" applyFont="1" applyFill="1" applyBorder="1" applyAlignment="1">
      <alignment vertical="center"/>
    </xf>
    <xf numFmtId="0" fontId="27" fillId="0" borderId="10" xfId="0" applyFont="1" applyFill="1" applyBorder="1" applyAlignment="1">
      <alignment vertical="center" wrapText="1"/>
    </xf>
    <xf numFmtId="0" fontId="27" fillId="0" borderId="12" xfId="0" applyFont="1" applyFill="1" applyBorder="1" applyAlignment="1">
      <alignment horizontal="center" vertical="center"/>
    </xf>
    <xf numFmtId="0" fontId="27" fillId="0" borderId="10" xfId="0" applyFont="1" applyFill="1" applyBorder="1" applyAlignment="1">
      <alignment horizontal="center" vertical="center" shrinkToFit="1"/>
    </xf>
    <xf numFmtId="0" fontId="27" fillId="0" borderId="10" xfId="0" applyFont="1" applyFill="1" applyBorder="1" applyAlignment="1">
      <alignment vertical="center"/>
    </xf>
    <xf numFmtId="0" fontId="27" fillId="0" borderId="10" xfId="0" applyFont="1" applyFill="1" applyBorder="1" applyAlignment="1">
      <alignment horizontal="center" vertical="center"/>
    </xf>
    <xf numFmtId="0" fontId="27" fillId="0" borderId="10" xfId="0" applyFont="1" applyFill="1" applyBorder="1" applyAlignment="1">
      <alignment vertical="center" shrinkToFit="1"/>
    </xf>
    <xf numFmtId="41" fontId="28" fillId="0" borderId="10" xfId="48" applyFont="1" applyFill="1" applyBorder="1" applyAlignment="1">
      <alignment vertical="center"/>
    </xf>
    <xf numFmtId="0" fontId="27" fillId="0" borderId="10" xfId="0" applyFont="1" applyFill="1" applyBorder="1" applyAlignment="1">
      <alignment horizontal="center" vertical="center" shrinkToFit="1"/>
    </xf>
    <xf numFmtId="0" fontId="27" fillId="0" borderId="13" xfId="0" applyFont="1" applyFill="1" applyBorder="1" applyAlignment="1">
      <alignment vertical="center"/>
    </xf>
    <xf numFmtId="0" fontId="27" fillId="0" borderId="14" xfId="0" applyFont="1" applyFill="1" applyBorder="1" applyAlignment="1">
      <alignment horizontal="center" vertical="center"/>
    </xf>
    <xf numFmtId="0" fontId="27" fillId="0" borderId="14" xfId="0" applyFont="1" applyFill="1" applyBorder="1" applyAlignment="1">
      <alignment vertical="center" shrinkToFit="1"/>
    </xf>
    <xf numFmtId="0" fontId="0" fillId="24" borderId="0" xfId="0" applyFont="1" applyFill="1" applyAlignment="1">
      <alignment/>
    </xf>
    <xf numFmtId="0" fontId="22" fillId="24" borderId="0" xfId="0" applyFont="1" applyFill="1" applyAlignment="1">
      <alignment vertical="center"/>
    </xf>
    <xf numFmtId="0" fontId="23" fillId="24" borderId="0" xfId="0" applyFont="1" applyFill="1" applyAlignment="1">
      <alignment vertical="center"/>
    </xf>
    <xf numFmtId="0" fontId="29" fillId="24" borderId="0" xfId="0" applyFont="1" applyFill="1" applyAlignment="1">
      <alignment/>
    </xf>
    <xf numFmtId="0" fontId="23" fillId="24" borderId="0" xfId="0" applyFont="1" applyFill="1" applyAlignment="1">
      <alignment/>
    </xf>
    <xf numFmtId="0" fontId="27" fillId="24" borderId="10" xfId="0" applyFont="1" applyFill="1" applyBorder="1" applyAlignment="1">
      <alignment horizontal="center"/>
    </xf>
    <xf numFmtId="0" fontId="27" fillId="24" borderId="10" xfId="0" applyFont="1" applyFill="1" applyBorder="1" applyAlignment="1">
      <alignment horizontal="center" vertical="center"/>
    </xf>
    <xf numFmtId="0" fontId="27" fillId="24" borderId="10" xfId="0" applyFont="1" applyFill="1" applyBorder="1" applyAlignment="1">
      <alignment vertical="center" shrinkToFit="1"/>
    </xf>
    <xf numFmtId="0" fontId="0" fillId="25" borderId="0" xfId="0" applyFont="1" applyFill="1" applyAlignment="1">
      <alignment/>
    </xf>
    <xf numFmtId="9" fontId="27" fillId="0" borderId="15" xfId="0" applyNumberFormat="1" applyFont="1" applyFill="1" applyBorder="1" applyAlignment="1">
      <alignment horizontal="center" vertical="center"/>
    </xf>
    <xf numFmtId="41" fontId="27" fillId="0" borderId="15" xfId="48" applyFont="1" applyFill="1" applyBorder="1" applyAlignment="1">
      <alignment vertical="center"/>
    </xf>
    <xf numFmtId="0" fontId="27" fillId="0" borderId="10" xfId="0" applyFont="1" applyFill="1" applyBorder="1" applyAlignment="1">
      <alignment/>
    </xf>
    <xf numFmtId="0" fontId="25" fillId="0" borderId="11" xfId="0" applyFont="1" applyFill="1" applyBorder="1" applyAlignment="1">
      <alignment horizontal="left" vertical="top" wrapText="1"/>
    </xf>
    <xf numFmtId="9" fontId="27" fillId="0" borderId="12" xfId="0" applyNumberFormat="1" applyFont="1" applyFill="1" applyBorder="1" applyAlignment="1">
      <alignment horizontal="center" vertical="center"/>
    </xf>
    <xf numFmtId="0" fontId="27" fillId="0" borderId="10" xfId="0" applyFont="1" applyFill="1" applyBorder="1" applyAlignment="1">
      <alignment/>
    </xf>
    <xf numFmtId="0" fontId="27" fillId="0" borderId="16" xfId="0" applyFont="1" applyFill="1" applyBorder="1" applyAlignment="1">
      <alignment horizontal="left" vertical="center"/>
    </xf>
    <xf numFmtId="0" fontId="27" fillId="0" borderId="12" xfId="0" applyFont="1" applyFill="1" applyBorder="1" applyAlignment="1">
      <alignment horizontal="right" vertical="center" indent="1"/>
    </xf>
    <xf numFmtId="0" fontId="27" fillId="0" borderId="0" xfId="0" applyFont="1" applyFill="1" applyBorder="1" applyAlignment="1">
      <alignment horizontal="center" vertical="center" wrapText="1"/>
    </xf>
    <xf numFmtId="0" fontId="27" fillId="0" borderId="11" xfId="0" applyFont="1" applyFill="1" applyBorder="1" applyAlignment="1">
      <alignment vertical="center"/>
    </xf>
    <xf numFmtId="0" fontId="27" fillId="25" borderId="10" xfId="0" applyFont="1" applyFill="1" applyBorder="1" applyAlignment="1">
      <alignment horizontal="center" vertical="center"/>
    </xf>
    <xf numFmtId="0" fontId="27" fillId="25" borderId="10" xfId="0" applyFont="1" applyFill="1" applyBorder="1" applyAlignment="1">
      <alignment vertical="center" shrinkToFit="1"/>
    </xf>
    <xf numFmtId="0" fontId="27" fillId="25" borderId="13" xfId="0" applyFont="1" applyFill="1" applyBorder="1" applyAlignment="1">
      <alignment vertical="center"/>
    </xf>
    <xf numFmtId="0" fontId="27" fillId="25" borderId="12" xfId="0" applyFont="1" applyFill="1" applyBorder="1" applyAlignment="1">
      <alignment horizontal="right" vertical="center" indent="1"/>
    </xf>
    <xf numFmtId="9" fontId="27" fillId="25" borderId="12" xfId="0" applyNumberFormat="1" applyFont="1" applyFill="1" applyBorder="1" applyAlignment="1">
      <alignment horizontal="center" vertical="center"/>
    </xf>
    <xf numFmtId="0" fontId="27" fillId="25" borderId="11" xfId="0" applyFont="1" applyFill="1" applyBorder="1" applyAlignment="1">
      <alignment vertical="center"/>
    </xf>
    <xf numFmtId="0" fontId="27" fillId="0" borderId="12" xfId="0" applyFont="1" applyFill="1" applyBorder="1" applyAlignment="1">
      <alignment horizontal="right" vertical="center"/>
    </xf>
    <xf numFmtId="0" fontId="30" fillId="0" borderId="0" xfId="0" applyFont="1" applyFill="1" applyBorder="1" applyAlignment="1">
      <alignment horizontal="left" vertical="center"/>
    </xf>
    <xf numFmtId="0" fontId="27" fillId="0" borderId="0" xfId="0" applyFont="1" applyFill="1" applyBorder="1" applyAlignment="1">
      <alignment horizontal="center" vertical="center"/>
    </xf>
    <xf numFmtId="0" fontId="27" fillId="0" borderId="0" xfId="0" applyFont="1" applyFill="1" applyBorder="1" applyAlignment="1">
      <alignment vertical="center" shrinkToFit="1"/>
    </xf>
    <xf numFmtId="0" fontId="0" fillId="0" borderId="0" xfId="0" applyFill="1" applyBorder="1" applyAlignment="1">
      <alignment vertical="center" wrapText="1"/>
    </xf>
    <xf numFmtId="0" fontId="27" fillId="0" borderId="0" xfId="0" applyFont="1" applyFill="1" applyBorder="1" applyAlignment="1">
      <alignment horizontal="left" vertical="center"/>
    </xf>
    <xf numFmtId="9" fontId="27" fillId="0" borderId="0" xfId="0" applyNumberFormat="1"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Border="1" applyAlignment="1">
      <alignment horizontal="center" vertical="center" shrinkToFit="1"/>
    </xf>
    <xf numFmtId="0" fontId="0" fillId="0" borderId="0" xfId="0" applyFont="1" applyFill="1" applyBorder="1" applyAlignment="1">
      <alignment/>
    </xf>
    <xf numFmtId="0" fontId="0" fillId="24" borderId="0" xfId="0" applyFill="1" applyAlignment="1">
      <alignment/>
    </xf>
    <xf numFmtId="0" fontId="22" fillId="24" borderId="17" xfId="0" applyFont="1" applyFill="1" applyBorder="1" applyAlignment="1">
      <alignment vertical="center"/>
    </xf>
    <xf numFmtId="0" fontId="23" fillId="24" borderId="17" xfId="0" applyFont="1" applyFill="1" applyBorder="1" applyAlignment="1">
      <alignment vertical="center"/>
    </xf>
    <xf numFmtId="0" fontId="24" fillId="24" borderId="17" xfId="0" applyFont="1" applyFill="1" applyBorder="1" applyAlignment="1">
      <alignment/>
    </xf>
    <xf numFmtId="0" fontId="32" fillId="0" borderId="10" xfId="0" applyFont="1" applyFill="1" applyBorder="1" applyAlignment="1">
      <alignment horizontal="center"/>
    </xf>
    <xf numFmtId="0" fontId="28" fillId="0" borderId="10" xfId="0" applyFont="1" applyFill="1" applyBorder="1" applyAlignment="1">
      <alignment horizontal="center" vertical="center"/>
    </xf>
    <xf numFmtId="0" fontId="28" fillId="0" borderId="10" xfId="0" applyFont="1" applyFill="1" applyBorder="1" applyAlignment="1">
      <alignment vertical="center" shrinkToFit="1"/>
    </xf>
    <xf numFmtId="0" fontId="28" fillId="0" borderId="18" xfId="0" applyFont="1" applyFill="1" applyBorder="1" applyAlignment="1">
      <alignment vertical="center"/>
    </xf>
    <xf numFmtId="0" fontId="28" fillId="0" borderId="12" xfId="0" applyFont="1" applyFill="1" applyBorder="1" applyAlignment="1">
      <alignment horizontal="right" vertical="center"/>
    </xf>
    <xf numFmtId="41" fontId="28" fillId="0" borderId="12" xfId="48" applyFont="1" applyFill="1" applyBorder="1" applyAlignment="1">
      <alignment vertical="center"/>
    </xf>
    <xf numFmtId="0" fontId="28" fillId="0" borderId="11" xfId="0" applyFont="1" applyFill="1" applyBorder="1" applyAlignment="1">
      <alignment horizontal="center" vertical="center" shrinkToFit="1"/>
    </xf>
    <xf numFmtId="0" fontId="28" fillId="0" borderId="12" xfId="0" applyFont="1" applyFill="1" applyBorder="1" applyAlignment="1">
      <alignment horizontal="right" vertical="center" shrinkToFit="1"/>
    </xf>
    <xf numFmtId="0" fontId="28" fillId="0" borderId="10" xfId="0" applyFont="1" applyFill="1" applyBorder="1" applyAlignment="1">
      <alignment horizontal="center" vertical="center" shrinkToFit="1"/>
    </xf>
    <xf numFmtId="0" fontId="28" fillId="0" borderId="12" xfId="0" applyFont="1" applyFill="1" applyBorder="1" applyAlignment="1">
      <alignment horizontal="right" vertical="center" wrapText="1"/>
    </xf>
    <xf numFmtId="0" fontId="28" fillId="0" borderId="13" xfId="0" applyFont="1" applyFill="1" applyBorder="1" applyAlignment="1">
      <alignment vertical="center" wrapText="1"/>
    </xf>
    <xf numFmtId="0" fontId="28" fillId="0" borderId="19" xfId="0" applyFont="1" applyFill="1" applyBorder="1" applyAlignment="1">
      <alignment vertical="center"/>
    </xf>
    <xf numFmtId="0" fontId="28" fillId="0" borderId="0" xfId="0" applyFont="1" applyFill="1" applyBorder="1" applyAlignment="1">
      <alignment horizontal="center" vertical="center"/>
    </xf>
    <xf numFmtId="0" fontId="28" fillId="0" borderId="0" xfId="0" applyFont="1" applyFill="1" applyBorder="1" applyAlignment="1">
      <alignment vertical="center" shrinkToFit="1"/>
    </xf>
    <xf numFmtId="0" fontId="28" fillId="0" borderId="0" xfId="0" applyFont="1" applyFill="1" applyBorder="1" applyAlignment="1">
      <alignment vertical="top" wrapText="1"/>
    </xf>
    <xf numFmtId="0" fontId="28" fillId="0" borderId="0" xfId="0" applyFont="1" applyFill="1" applyBorder="1" applyAlignment="1">
      <alignment/>
    </xf>
    <xf numFmtId="41" fontId="28" fillId="0" borderId="0" xfId="48" applyFont="1" applyFill="1" applyBorder="1" applyAlignment="1">
      <alignment/>
    </xf>
    <xf numFmtId="0" fontId="28" fillId="0" borderId="20" xfId="0" applyFont="1" applyFill="1" applyBorder="1" applyAlignment="1">
      <alignment vertical="center" shrinkToFit="1"/>
    </xf>
    <xf numFmtId="0" fontId="0" fillId="24" borderId="0" xfId="0" applyFill="1" applyBorder="1" applyAlignment="1">
      <alignment/>
    </xf>
    <xf numFmtId="0" fontId="28" fillId="0" borderId="10" xfId="0" applyFont="1" applyFill="1" applyBorder="1" applyAlignment="1">
      <alignment horizontal="center"/>
    </xf>
    <xf numFmtId="0" fontId="28" fillId="0" borderId="21"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0" xfId="0" applyFont="1" applyFill="1" applyBorder="1" applyAlignment="1">
      <alignment horizontal="right" vertical="center" wrapText="1"/>
    </xf>
    <xf numFmtId="0" fontId="28" fillId="0" borderId="0" xfId="0" applyFont="1" applyFill="1" applyBorder="1" applyAlignment="1">
      <alignment vertical="center"/>
    </xf>
    <xf numFmtId="0" fontId="28" fillId="0" borderId="13" xfId="0" applyFont="1" applyFill="1" applyBorder="1" applyAlignment="1">
      <alignment vertical="top" wrapText="1"/>
    </xf>
    <xf numFmtId="0" fontId="28" fillId="0" borderId="0" xfId="0" applyFont="1" applyFill="1" applyBorder="1" applyAlignment="1">
      <alignment/>
    </xf>
    <xf numFmtId="0" fontId="28" fillId="0" borderId="13" xfId="0" applyFont="1" applyFill="1" applyBorder="1" applyAlignment="1">
      <alignment/>
    </xf>
    <xf numFmtId="0" fontId="22" fillId="24" borderId="0" xfId="0" applyFont="1" applyFill="1" applyAlignment="1">
      <alignment horizontal="left" vertical="center"/>
    </xf>
    <xf numFmtId="0" fontId="23" fillId="24" borderId="0" xfId="0" applyFont="1" applyFill="1" applyAlignment="1">
      <alignment horizontal="left" vertical="center"/>
    </xf>
    <xf numFmtId="0" fontId="23" fillId="0" borderId="0" xfId="0" applyFont="1" applyFill="1" applyAlignment="1">
      <alignment horizontal="left" vertical="center"/>
    </xf>
    <xf numFmtId="0" fontId="24" fillId="0" borderId="0" xfId="0" applyFont="1" applyFill="1" applyAlignment="1">
      <alignment horizontal="left" vertical="center"/>
    </xf>
    <xf numFmtId="0" fontId="24" fillId="0" borderId="0" xfId="0" applyFont="1" applyFill="1" applyAlignment="1">
      <alignment/>
    </xf>
    <xf numFmtId="0" fontId="24" fillId="24" borderId="0" xfId="0" applyFont="1" applyFill="1" applyAlignment="1">
      <alignment/>
    </xf>
    <xf numFmtId="0" fontId="32" fillId="24" borderId="10" xfId="0" applyFont="1" applyFill="1" applyBorder="1" applyAlignment="1">
      <alignment horizontal="center"/>
    </xf>
    <xf numFmtId="0" fontId="33" fillId="24" borderId="10" xfId="0" applyFont="1" applyFill="1" applyBorder="1" applyAlignment="1">
      <alignment horizontal="center" vertical="center"/>
    </xf>
    <xf numFmtId="0" fontId="33" fillId="24" borderId="10" xfId="0" applyFont="1" applyFill="1" applyBorder="1" applyAlignment="1">
      <alignment vertical="center" shrinkToFit="1"/>
    </xf>
    <xf numFmtId="0" fontId="33" fillId="0" borderId="18" xfId="0" applyFont="1" applyFill="1" applyBorder="1" applyAlignment="1">
      <alignment vertical="center"/>
    </xf>
    <xf numFmtId="0" fontId="33" fillId="0" borderId="12" xfId="0" applyFont="1" applyFill="1" applyBorder="1" applyAlignment="1">
      <alignment horizontal="right" vertical="center"/>
    </xf>
    <xf numFmtId="41" fontId="33" fillId="0" borderId="12" xfId="48" applyFont="1" applyFill="1" applyBorder="1" applyAlignment="1">
      <alignment vertical="center"/>
    </xf>
    <xf numFmtId="0" fontId="33" fillId="24" borderId="11" xfId="0" applyFont="1" applyFill="1" applyBorder="1" applyAlignment="1">
      <alignment horizontal="center" vertical="center" shrinkToFit="1"/>
    </xf>
    <xf numFmtId="0" fontId="33" fillId="0" borderId="12" xfId="0" applyFont="1" applyFill="1" applyBorder="1" applyAlignment="1">
      <alignment horizontal="right" vertical="center" wrapText="1"/>
    </xf>
    <xf numFmtId="41" fontId="33" fillId="0" borderId="10" xfId="48" applyFont="1" applyFill="1" applyBorder="1" applyAlignment="1">
      <alignment vertical="center"/>
    </xf>
    <xf numFmtId="0" fontId="33" fillId="24" borderId="19" xfId="0" applyFont="1" applyFill="1" applyBorder="1" applyAlignment="1">
      <alignment vertical="center"/>
    </xf>
    <xf numFmtId="0" fontId="33" fillId="24" borderId="0" xfId="0" applyFont="1" applyFill="1" applyBorder="1" applyAlignment="1">
      <alignment horizontal="center"/>
    </xf>
    <xf numFmtId="0" fontId="33" fillId="24" borderId="0" xfId="0" applyFont="1" applyFill="1" applyBorder="1" applyAlignment="1">
      <alignment vertical="center" shrinkToFit="1"/>
    </xf>
    <xf numFmtId="0" fontId="33" fillId="0" borderId="0" xfId="0" applyFont="1" applyFill="1" applyBorder="1" applyAlignment="1">
      <alignment vertical="top" wrapText="1"/>
    </xf>
    <xf numFmtId="0" fontId="33" fillId="0" borderId="0" xfId="0" applyFont="1" applyFill="1" applyBorder="1" applyAlignment="1">
      <alignment/>
    </xf>
    <xf numFmtId="41" fontId="33" fillId="0" borderId="0" xfId="48" applyFont="1" applyFill="1" applyBorder="1" applyAlignment="1">
      <alignment/>
    </xf>
    <xf numFmtId="0" fontId="33" fillId="24" borderId="20" xfId="0" applyFont="1" applyFill="1" applyBorder="1" applyAlignment="1">
      <alignment vertical="center" shrinkToFit="1"/>
    </xf>
    <xf numFmtId="0" fontId="33" fillId="24" borderId="10" xfId="0" applyFont="1" applyFill="1" applyBorder="1" applyAlignment="1">
      <alignment horizontal="center"/>
    </xf>
    <xf numFmtId="0" fontId="33" fillId="24" borderId="10" xfId="0" applyFont="1" applyFill="1" applyBorder="1" applyAlignment="1">
      <alignment horizontal="center" vertical="center" shrinkToFit="1"/>
    </xf>
    <xf numFmtId="0" fontId="33" fillId="24" borderId="0" xfId="0" applyFont="1" applyFill="1" applyBorder="1" applyAlignment="1">
      <alignment/>
    </xf>
    <xf numFmtId="0" fontId="33" fillId="0" borderId="13" xfId="0" applyFont="1" applyFill="1" applyBorder="1" applyAlignment="1">
      <alignment vertical="top" wrapText="1"/>
    </xf>
    <xf numFmtId="0" fontId="33" fillId="0" borderId="0" xfId="0" applyFont="1" applyFill="1" applyBorder="1" applyAlignment="1">
      <alignment/>
    </xf>
    <xf numFmtId="0" fontId="33" fillId="0" borderId="13" xfId="0" applyFont="1" applyFill="1" applyBorder="1" applyAlignment="1">
      <alignment/>
    </xf>
    <xf numFmtId="0" fontId="0" fillId="24" borderId="16" xfId="0" applyFill="1" applyBorder="1" applyAlignment="1">
      <alignment/>
    </xf>
    <xf numFmtId="0" fontId="0" fillId="0" borderId="0" xfId="0" applyFill="1" applyAlignment="1">
      <alignment/>
    </xf>
    <xf numFmtId="0" fontId="0" fillId="25" borderId="0" xfId="0" applyFill="1" applyAlignment="1">
      <alignment/>
    </xf>
    <xf numFmtId="0" fontId="1" fillId="0" borderId="0" xfId="0" applyFont="1" applyFill="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28" fillId="0" borderId="18" xfId="0" applyFont="1" applyFill="1" applyBorder="1" applyAlignment="1">
      <alignment horizontal="right" vertical="center"/>
    </xf>
    <xf numFmtId="9" fontId="28" fillId="0" borderId="12" xfId="0" applyNumberFormat="1" applyFont="1" applyFill="1" applyBorder="1" applyAlignment="1">
      <alignment horizontal="center" vertical="center"/>
    </xf>
    <xf numFmtId="0" fontId="28" fillId="0" borderId="18" xfId="0" applyFont="1" applyFill="1" applyBorder="1" applyAlignment="1">
      <alignment vertical="center" wrapText="1"/>
    </xf>
    <xf numFmtId="0" fontId="28" fillId="25" borderId="10" xfId="0" applyFont="1" applyFill="1" applyBorder="1" applyAlignment="1">
      <alignment horizontal="center" vertical="center"/>
    </xf>
    <xf numFmtId="0" fontId="28" fillId="25" borderId="10" xfId="0" applyFont="1" applyFill="1" applyBorder="1" applyAlignment="1">
      <alignment vertical="center" shrinkToFit="1"/>
    </xf>
    <xf numFmtId="9" fontId="28" fillId="25" borderId="12" xfId="0" applyNumberFormat="1" applyFont="1" applyFill="1" applyBorder="1" applyAlignment="1">
      <alignment horizontal="center" vertical="center"/>
    </xf>
    <xf numFmtId="41" fontId="28" fillId="25" borderId="10" xfId="48" applyFont="1" applyFill="1" applyBorder="1" applyAlignment="1">
      <alignment vertical="center"/>
    </xf>
    <xf numFmtId="0" fontId="28" fillId="0" borderId="0" xfId="0" applyFont="1" applyFill="1" applyAlignment="1">
      <alignment vertical="center"/>
    </xf>
    <xf numFmtId="0" fontId="28" fillId="0" borderId="0" xfId="0" applyFont="1" applyFill="1" applyBorder="1" applyAlignment="1">
      <alignment horizontal="center"/>
    </xf>
    <xf numFmtId="0" fontId="0" fillId="0" borderId="0" xfId="0" applyFill="1" applyBorder="1" applyAlignment="1">
      <alignment/>
    </xf>
    <xf numFmtId="0" fontId="34" fillId="0" borderId="0" xfId="0" applyFont="1" applyFill="1" applyAlignment="1">
      <alignment vertical="center"/>
    </xf>
    <xf numFmtId="0" fontId="1" fillId="0" borderId="16" xfId="0" applyFont="1" applyFill="1" applyBorder="1" applyAlignment="1">
      <alignment vertical="center"/>
    </xf>
    <xf numFmtId="0" fontId="1" fillId="0" borderId="0" xfId="0" applyFont="1" applyFill="1" applyBorder="1" applyAlignment="1">
      <alignment vertical="center"/>
    </xf>
    <xf numFmtId="0" fontId="25" fillId="0" borderId="10" xfId="0" applyFont="1" applyFill="1" applyBorder="1" applyAlignment="1">
      <alignment horizontal="center"/>
    </xf>
    <xf numFmtId="0" fontId="25" fillId="0" borderId="10" xfId="0" applyFont="1" applyFill="1" applyBorder="1" applyAlignment="1">
      <alignment horizontal="center" vertical="center"/>
    </xf>
    <xf numFmtId="0" fontId="26" fillId="0" borderId="10" xfId="0" applyFont="1" applyFill="1" applyBorder="1" applyAlignment="1">
      <alignment horizontal="center" vertical="center"/>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14" xfId="0" applyFont="1" applyFill="1" applyBorder="1" applyAlignment="1">
      <alignment horizontal="center" vertical="center"/>
    </xf>
    <xf numFmtId="0" fontId="27" fillId="0" borderId="10" xfId="0" applyFont="1" applyFill="1" applyBorder="1" applyAlignment="1">
      <alignment horizontal="center" vertical="center" wrapText="1"/>
    </xf>
    <xf numFmtId="0" fontId="27" fillId="0" borderId="18" xfId="0" applyFont="1" applyFill="1" applyBorder="1" applyAlignment="1">
      <alignment horizontal="center"/>
    </xf>
    <xf numFmtId="0" fontId="27" fillId="0" borderId="12" xfId="0" applyFont="1" applyFill="1" applyBorder="1" applyAlignment="1">
      <alignment horizontal="center"/>
    </xf>
    <xf numFmtId="0" fontId="27" fillId="0" borderId="11"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3" xfId="0" applyFont="1" applyFill="1" applyBorder="1" applyAlignment="1">
      <alignment horizontal="left" vertical="center" wrapText="1" shrinkToFit="1"/>
    </xf>
    <xf numFmtId="0" fontId="27" fillId="0" borderId="15" xfId="0" applyFont="1" applyFill="1" applyBorder="1" applyAlignment="1">
      <alignment horizontal="left" vertical="center" wrapText="1" shrinkToFit="1"/>
    </xf>
    <xf numFmtId="0" fontId="27" fillId="0" borderId="18"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24" xfId="0" applyFont="1" applyFill="1" applyBorder="1" applyAlignment="1">
      <alignment horizontal="left" vertical="center"/>
    </xf>
    <xf numFmtId="0" fontId="27" fillId="0" borderId="21" xfId="0" applyFont="1" applyFill="1" applyBorder="1" applyAlignment="1">
      <alignment horizontal="left" vertical="center"/>
    </xf>
    <xf numFmtId="0" fontId="27" fillId="0" borderId="19" xfId="0" applyFont="1" applyFill="1" applyBorder="1" applyAlignment="1">
      <alignment horizontal="left" vertical="center"/>
    </xf>
    <xf numFmtId="0" fontId="27" fillId="0" borderId="20" xfId="0" applyFont="1" applyFill="1" applyBorder="1" applyAlignment="1">
      <alignment horizontal="left" vertical="center"/>
    </xf>
    <xf numFmtId="0" fontId="27" fillId="0" borderId="24"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3" xfId="0"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0" xfId="0" applyFont="1" applyFill="1" applyBorder="1" applyAlignment="1">
      <alignment vertical="center"/>
    </xf>
    <xf numFmtId="0" fontId="0" fillId="0" borderId="10" xfId="0" applyFill="1" applyBorder="1" applyAlignment="1">
      <alignment vertical="center"/>
    </xf>
    <xf numFmtId="0" fontId="27" fillId="0" borderId="11" xfId="0" applyFont="1" applyFill="1" applyBorder="1" applyAlignment="1">
      <alignment horizontal="center" vertical="center" shrinkToFit="1"/>
    </xf>
    <xf numFmtId="0" fontId="27" fillId="0" borderId="22" xfId="0" applyFont="1" applyFill="1" applyBorder="1" applyAlignment="1">
      <alignment horizontal="center" vertical="center" shrinkToFit="1"/>
    </xf>
    <xf numFmtId="0" fontId="27" fillId="0" borderId="24" xfId="0" applyFont="1" applyFill="1" applyBorder="1" applyAlignment="1">
      <alignment horizontal="left" vertical="top"/>
    </xf>
    <xf numFmtId="0" fontId="0" fillId="0" borderId="21" xfId="0" applyFill="1" applyBorder="1" applyAlignment="1">
      <alignment horizontal="left"/>
    </xf>
    <xf numFmtId="0" fontId="0" fillId="0" borderId="19" xfId="0" applyFill="1" applyBorder="1" applyAlignment="1">
      <alignment horizontal="left"/>
    </xf>
    <xf numFmtId="0" fontId="0" fillId="0" borderId="20" xfId="0" applyFill="1" applyBorder="1" applyAlignment="1">
      <alignment horizontal="left"/>
    </xf>
    <xf numFmtId="0" fontId="27" fillId="0" borderId="13" xfId="0" applyFont="1" applyFill="1" applyBorder="1" applyAlignment="1">
      <alignment horizontal="left" vertical="center" shrinkToFit="1"/>
    </xf>
    <xf numFmtId="0" fontId="27" fillId="0" borderId="12" xfId="0" applyFont="1" applyFill="1" applyBorder="1" applyAlignment="1">
      <alignment horizontal="left" vertical="center" shrinkToFit="1"/>
    </xf>
    <xf numFmtId="0" fontId="27" fillId="0" borderId="14" xfId="0" applyFont="1" applyFill="1" applyBorder="1" applyAlignment="1">
      <alignment vertical="center"/>
    </xf>
    <xf numFmtId="0" fontId="0" fillId="0" borderId="14" xfId="0" applyFill="1" applyBorder="1" applyAlignment="1">
      <alignment vertical="center"/>
    </xf>
    <xf numFmtId="0" fontId="27" fillId="24" borderId="10" xfId="0" applyFont="1" applyFill="1" applyBorder="1" applyAlignment="1">
      <alignment horizontal="center"/>
    </xf>
    <xf numFmtId="0" fontId="27" fillId="24" borderId="10" xfId="0" applyFont="1" applyFill="1" applyBorder="1" applyAlignment="1">
      <alignment horizontal="center" vertical="center"/>
    </xf>
    <xf numFmtId="0" fontId="27" fillId="24" borderId="12" xfId="0" applyFont="1" applyFill="1" applyBorder="1" applyAlignment="1">
      <alignment horizontal="center" vertical="center" wrapText="1"/>
    </xf>
    <xf numFmtId="0" fontId="27" fillId="24" borderId="11" xfId="0" applyFont="1" applyFill="1" applyBorder="1" applyAlignment="1">
      <alignment horizontal="center" vertical="center"/>
    </xf>
    <xf numFmtId="0" fontId="27" fillId="24" borderId="14" xfId="0" applyFont="1" applyFill="1" applyBorder="1" applyAlignment="1">
      <alignment horizontal="center" vertical="center"/>
    </xf>
    <xf numFmtId="0" fontId="27" fillId="0" borderId="18"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18" xfId="0" applyFont="1" applyFill="1" applyBorder="1" applyAlignment="1">
      <alignment horizontal="left" vertical="center"/>
    </xf>
    <xf numFmtId="0" fontId="27" fillId="0" borderId="13" xfId="0" applyFont="1" applyFill="1" applyBorder="1" applyAlignment="1">
      <alignment horizontal="left" vertical="center"/>
    </xf>
    <xf numFmtId="0" fontId="27" fillId="0" borderId="12" xfId="0" applyFont="1" applyFill="1" applyBorder="1" applyAlignment="1">
      <alignment horizontal="left" vertical="center"/>
    </xf>
    <xf numFmtId="0" fontId="25" fillId="0" borderId="10" xfId="0" applyFont="1" applyFill="1" applyBorder="1" applyAlignment="1">
      <alignment horizontal="center" vertical="center" wrapText="1"/>
    </xf>
    <xf numFmtId="0" fontId="27" fillId="0" borderId="22" xfId="0" applyFont="1" applyFill="1" applyBorder="1" applyAlignment="1">
      <alignment vertical="center" wrapText="1"/>
    </xf>
    <xf numFmtId="0" fontId="27" fillId="0" borderId="23" xfId="0" applyFont="1" applyFill="1" applyBorder="1" applyAlignment="1">
      <alignment horizontal="center"/>
    </xf>
    <xf numFmtId="0" fontId="27" fillId="0" borderId="15" xfId="0" applyFont="1" applyFill="1" applyBorder="1" applyAlignment="1">
      <alignment horizontal="center"/>
    </xf>
    <xf numFmtId="0" fontId="27" fillId="0" borderId="11" xfId="0" applyFont="1" applyFill="1" applyBorder="1" applyAlignment="1">
      <alignment vertical="center" wrapText="1"/>
    </xf>
    <xf numFmtId="0" fontId="27" fillId="0" borderId="24" xfId="0" applyFont="1" applyFill="1" applyBorder="1" applyAlignment="1">
      <alignment horizontal="center" vertical="center" shrinkToFit="1"/>
    </xf>
    <xf numFmtId="0" fontId="27" fillId="0" borderId="19" xfId="0" applyFont="1" applyFill="1" applyBorder="1" applyAlignment="1">
      <alignment horizontal="center" vertical="center" shrinkToFit="1"/>
    </xf>
    <xf numFmtId="0" fontId="27" fillId="0" borderId="23" xfId="0" applyFont="1" applyFill="1" applyBorder="1" applyAlignment="1">
      <alignment horizontal="center" vertical="center" shrinkToFit="1"/>
    </xf>
    <xf numFmtId="0" fontId="27" fillId="0" borderId="16" xfId="0" applyFont="1" applyFill="1" applyBorder="1" applyAlignment="1">
      <alignment horizontal="left" vertical="center"/>
    </xf>
    <xf numFmtId="0" fontId="27" fillId="0" borderId="23" xfId="0" applyFont="1" applyFill="1" applyBorder="1" applyAlignment="1">
      <alignment horizontal="left" vertical="center"/>
    </xf>
    <xf numFmtId="0" fontId="27" fillId="0" borderId="17"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16"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31" fillId="0" borderId="18" xfId="0" applyFont="1" applyFill="1" applyBorder="1" applyAlignment="1">
      <alignment horizontal="center" shrinkToFit="1"/>
    </xf>
    <xf numFmtId="0" fontId="32" fillId="0" borderId="12" xfId="0" applyFont="1" applyFill="1" applyBorder="1" applyAlignment="1">
      <alignment horizontal="center" shrinkToFit="1"/>
    </xf>
    <xf numFmtId="0" fontId="32" fillId="0" borderId="10" xfId="0" applyFont="1" applyFill="1" applyBorder="1" applyAlignment="1">
      <alignment horizontal="center" vertical="center"/>
    </xf>
    <xf numFmtId="0" fontId="32" fillId="0" borderId="24" xfId="0" applyFont="1" applyFill="1" applyBorder="1" applyAlignment="1">
      <alignment horizontal="center" vertical="center"/>
    </xf>
    <xf numFmtId="0" fontId="32" fillId="0" borderId="16"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15" xfId="0" applyFont="1" applyFill="1" applyBorder="1" applyAlignment="1">
      <alignment horizontal="center" vertical="center"/>
    </xf>
    <xf numFmtId="0" fontId="32" fillId="0" borderId="12" xfId="0" applyFont="1" applyFill="1" applyBorder="1" applyAlignment="1">
      <alignment horizontal="center" vertical="center" wrapText="1"/>
    </xf>
    <xf numFmtId="0" fontId="32" fillId="0" borderId="11" xfId="0" applyFont="1" applyFill="1" applyBorder="1" applyAlignment="1">
      <alignment horizontal="center" vertical="center"/>
    </xf>
    <xf numFmtId="0" fontId="32" fillId="0" borderId="14" xfId="0" applyFont="1" applyFill="1" applyBorder="1" applyAlignment="1">
      <alignment horizontal="center" vertical="center"/>
    </xf>
    <xf numFmtId="0" fontId="28" fillId="0" borderId="24" xfId="0" applyFont="1" applyFill="1" applyBorder="1" applyAlignment="1">
      <alignment horizontal="left" vertical="top" wrapText="1"/>
    </xf>
    <xf numFmtId="0" fontId="28" fillId="0" borderId="21" xfId="0" applyFont="1" applyFill="1" applyBorder="1" applyAlignment="1">
      <alignment horizontal="left" vertical="top" wrapText="1"/>
    </xf>
    <xf numFmtId="0" fontId="28" fillId="0" borderId="19" xfId="0" applyFont="1" applyFill="1" applyBorder="1" applyAlignment="1">
      <alignment horizontal="left" vertical="top" wrapText="1"/>
    </xf>
    <xf numFmtId="0" fontId="28" fillId="0" borderId="20" xfId="0" applyFont="1" applyFill="1" applyBorder="1" applyAlignment="1">
      <alignment horizontal="left" vertical="top" wrapText="1"/>
    </xf>
    <xf numFmtId="0" fontId="28" fillId="0" borderId="10" xfId="0" applyFont="1" applyFill="1" applyBorder="1" applyAlignment="1">
      <alignment horizontal="left" vertical="top" wrapText="1"/>
    </xf>
    <xf numFmtId="0" fontId="28" fillId="0" borderId="10" xfId="0" applyFont="1" applyFill="1" applyBorder="1" applyAlignment="1">
      <alignment horizontal="left" vertical="top" shrinkToFit="1"/>
    </xf>
    <xf numFmtId="0" fontId="28" fillId="0" borderId="24" xfId="0" applyFont="1" applyFill="1" applyBorder="1" applyAlignment="1">
      <alignment horizontal="left" vertical="top" shrinkToFit="1"/>
    </xf>
    <xf numFmtId="0" fontId="28" fillId="0" borderId="16" xfId="0" applyFont="1" applyFill="1" applyBorder="1" applyAlignment="1">
      <alignment horizontal="left" vertical="top" shrinkToFit="1"/>
    </xf>
    <xf numFmtId="0" fontId="28" fillId="0" borderId="21" xfId="0" applyFont="1" applyFill="1" applyBorder="1" applyAlignment="1">
      <alignment horizontal="left" vertical="top" shrinkToFit="1"/>
    </xf>
    <xf numFmtId="0" fontId="28" fillId="0" borderId="19" xfId="0" applyFont="1" applyFill="1" applyBorder="1" applyAlignment="1">
      <alignment horizontal="left" vertical="top" shrinkToFit="1"/>
    </xf>
    <xf numFmtId="0" fontId="28" fillId="0" borderId="0" xfId="0" applyFont="1" applyFill="1" applyBorder="1" applyAlignment="1">
      <alignment horizontal="left" vertical="top" shrinkToFit="1"/>
    </xf>
    <xf numFmtId="0" fontId="28" fillId="0" borderId="20" xfId="0" applyFont="1" applyFill="1" applyBorder="1" applyAlignment="1">
      <alignment horizontal="left" vertical="top" shrinkToFit="1"/>
    </xf>
    <xf numFmtId="0" fontId="28" fillId="0" borderId="18"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24" xfId="0" applyFont="1" applyFill="1" applyBorder="1" applyAlignment="1">
      <alignment horizontal="left" vertical="top" wrapText="1" shrinkToFit="1"/>
    </xf>
    <xf numFmtId="0" fontId="28" fillId="0" borderId="16" xfId="0" applyFont="1" applyFill="1" applyBorder="1" applyAlignment="1">
      <alignment horizontal="left" vertical="top" wrapText="1" shrinkToFit="1"/>
    </xf>
    <xf numFmtId="0" fontId="28" fillId="0" borderId="21" xfId="0" applyFont="1" applyFill="1" applyBorder="1" applyAlignment="1">
      <alignment horizontal="left" vertical="top" wrapText="1" shrinkToFit="1"/>
    </xf>
    <xf numFmtId="0" fontId="28" fillId="0" borderId="23" xfId="0" applyFont="1" applyFill="1" applyBorder="1" applyAlignment="1">
      <alignment horizontal="left" vertical="top" wrapText="1" shrinkToFit="1"/>
    </xf>
    <xf numFmtId="0" fontId="28" fillId="0" borderId="17" xfId="0" applyFont="1" applyFill="1" applyBorder="1" applyAlignment="1">
      <alignment horizontal="left" vertical="top" wrapText="1" shrinkToFit="1"/>
    </xf>
    <xf numFmtId="0" fontId="28" fillId="0" borderId="15" xfId="0" applyFont="1" applyFill="1" applyBorder="1" applyAlignment="1">
      <alignment horizontal="left" vertical="top" wrapText="1" shrinkToFit="1"/>
    </xf>
    <xf numFmtId="0" fontId="28" fillId="0" borderId="18" xfId="0" applyFont="1" applyFill="1" applyBorder="1" applyAlignment="1">
      <alignment horizontal="left" vertical="top" wrapText="1"/>
    </xf>
    <xf numFmtId="0" fontId="28" fillId="0" borderId="22" xfId="0" applyFont="1" applyFill="1" applyBorder="1" applyAlignment="1">
      <alignment horizontal="center" vertical="top" shrinkToFit="1"/>
    </xf>
    <xf numFmtId="0" fontId="28" fillId="0" borderId="14" xfId="0" applyFont="1" applyFill="1" applyBorder="1" applyAlignment="1">
      <alignment horizontal="center" vertical="top" shrinkToFit="1"/>
    </xf>
    <xf numFmtId="0" fontId="28" fillId="0" borderId="10"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13" xfId="0" applyFont="1" applyFill="1" applyBorder="1" applyAlignment="1">
      <alignment horizontal="left" vertical="center" shrinkToFit="1"/>
    </xf>
    <xf numFmtId="0" fontId="28" fillId="0" borderId="11" xfId="0" applyFont="1" applyFill="1" applyBorder="1" applyAlignment="1">
      <alignment horizontal="left" vertical="top" wrapText="1"/>
    </xf>
    <xf numFmtId="0" fontId="28" fillId="0" borderId="22" xfId="0" applyFont="1" applyFill="1" applyBorder="1" applyAlignment="1">
      <alignment horizontal="left" vertical="top" wrapText="1"/>
    </xf>
    <xf numFmtId="0" fontId="28" fillId="0" borderId="14" xfId="0" applyFont="1" applyFill="1" applyBorder="1" applyAlignment="1">
      <alignment horizontal="left" vertical="top" wrapText="1"/>
    </xf>
    <xf numFmtId="0" fontId="28" fillId="0" borderId="23" xfId="0" applyFont="1" applyFill="1" applyBorder="1" applyAlignment="1">
      <alignment horizontal="left" vertical="top" wrapText="1"/>
    </xf>
    <xf numFmtId="0" fontId="28" fillId="0" borderId="15" xfId="0" applyFont="1" applyFill="1" applyBorder="1" applyAlignment="1">
      <alignment horizontal="left" vertical="top" wrapText="1"/>
    </xf>
    <xf numFmtId="0" fontId="28" fillId="0" borderId="18" xfId="0" applyFont="1" applyFill="1" applyBorder="1" applyAlignment="1">
      <alignment horizontal="left" vertical="center"/>
    </xf>
    <xf numFmtId="0" fontId="28" fillId="0" borderId="13" xfId="0" applyFont="1" applyFill="1" applyBorder="1" applyAlignment="1">
      <alignment horizontal="left" vertical="center"/>
    </xf>
    <xf numFmtId="0" fontId="28" fillId="0" borderId="18" xfId="0" applyFont="1" applyFill="1" applyBorder="1" applyAlignment="1">
      <alignment horizontal="left" vertical="center" shrinkToFit="1"/>
    </xf>
    <xf numFmtId="0" fontId="28" fillId="0" borderId="12" xfId="0" applyFont="1" applyFill="1" applyBorder="1" applyAlignment="1">
      <alignment horizontal="left" vertical="center" shrinkToFit="1"/>
    </xf>
    <xf numFmtId="0" fontId="28" fillId="0" borderId="10" xfId="0" applyFont="1" applyFill="1" applyBorder="1" applyAlignment="1">
      <alignment horizontal="left" vertical="center" shrinkToFit="1"/>
    </xf>
    <xf numFmtId="0" fontId="28" fillId="0" borderId="18" xfId="0" applyFont="1" applyFill="1" applyBorder="1" applyAlignment="1">
      <alignment horizontal="center" vertical="top" wrapText="1"/>
    </xf>
    <xf numFmtId="0" fontId="28" fillId="0" borderId="13" xfId="0" applyFont="1" applyFill="1" applyBorder="1" applyAlignment="1">
      <alignment horizontal="center" vertical="top" wrapText="1"/>
    </xf>
    <xf numFmtId="0" fontId="28" fillId="0" borderId="18" xfId="0" applyFont="1" applyFill="1" applyBorder="1" applyAlignment="1">
      <alignment horizontal="center" vertical="center" shrinkToFit="1"/>
    </xf>
    <xf numFmtId="0" fontId="28" fillId="0" borderId="13" xfId="0" applyFont="1" applyFill="1" applyBorder="1" applyAlignment="1">
      <alignment horizontal="center" vertical="center" shrinkToFit="1"/>
    </xf>
    <xf numFmtId="0" fontId="28" fillId="0" borderId="11" xfId="0" applyFont="1" applyFill="1" applyBorder="1" applyAlignment="1">
      <alignment horizontal="center" vertical="center" shrinkToFit="1"/>
    </xf>
    <xf numFmtId="0" fontId="28" fillId="0" borderId="14" xfId="0" applyFont="1" applyFill="1" applyBorder="1" applyAlignment="1">
      <alignment horizontal="center" vertical="center" shrinkToFit="1"/>
    </xf>
    <xf numFmtId="0" fontId="28" fillId="0" borderId="22" xfId="0" applyFont="1" applyFill="1" applyBorder="1" applyAlignment="1">
      <alignment horizontal="center" vertical="center" shrinkToFit="1"/>
    </xf>
    <xf numFmtId="0" fontId="0" fillId="0" borderId="21"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0" fillId="0" borderId="12" xfId="0" applyFill="1" applyBorder="1" applyAlignment="1">
      <alignment vertical="center" shrinkToFit="1"/>
    </xf>
    <xf numFmtId="0" fontId="27"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2" xfId="0" applyFill="1" applyBorder="1" applyAlignment="1">
      <alignment vertical="center"/>
    </xf>
    <xf numFmtId="0" fontId="27" fillId="0" borderId="18"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0" xfId="0" applyFont="1" applyFill="1" applyBorder="1" applyAlignment="1">
      <alignment horizontal="center"/>
    </xf>
    <xf numFmtId="0" fontId="28" fillId="0" borderId="10"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16"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24" xfId="0" applyFont="1" applyFill="1" applyBorder="1" applyAlignment="1">
      <alignment horizontal="left" vertical="center" shrinkToFit="1"/>
    </xf>
    <xf numFmtId="0" fontId="28" fillId="0" borderId="21" xfId="0" applyFont="1" applyFill="1" applyBorder="1" applyAlignment="1">
      <alignment horizontal="left" vertical="center" shrinkToFit="1"/>
    </xf>
    <xf numFmtId="0" fontId="28" fillId="0" borderId="23" xfId="0" applyFont="1" applyFill="1" applyBorder="1" applyAlignment="1">
      <alignment horizontal="left" vertical="center" shrinkToFit="1"/>
    </xf>
    <xf numFmtId="0" fontId="28" fillId="0" borderId="15" xfId="0" applyFont="1" applyFill="1" applyBorder="1" applyAlignment="1">
      <alignment horizontal="left" vertical="center" shrinkToFit="1"/>
    </xf>
    <xf numFmtId="0" fontId="28" fillId="0" borderId="11"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24" borderId="10" xfId="0" applyFont="1" applyFill="1" applyBorder="1" applyAlignment="1">
      <alignment horizontal="center"/>
    </xf>
    <xf numFmtId="0" fontId="32" fillId="24" borderId="10" xfId="0" applyFont="1" applyFill="1" applyBorder="1" applyAlignment="1">
      <alignment horizontal="center" vertical="center"/>
    </xf>
    <xf numFmtId="0" fontId="32" fillId="24" borderId="11" xfId="0" applyFont="1" applyFill="1" applyBorder="1" applyAlignment="1">
      <alignment horizontal="center" vertical="center"/>
    </xf>
    <xf numFmtId="0" fontId="32" fillId="24" borderId="14" xfId="0" applyFont="1" applyFill="1" applyBorder="1" applyAlignment="1">
      <alignment horizontal="center" vertical="center"/>
    </xf>
    <xf numFmtId="0" fontId="33" fillId="0" borderId="24" xfId="0" applyFont="1" applyFill="1" applyBorder="1" applyAlignment="1">
      <alignment horizontal="left" vertical="top" wrapText="1"/>
    </xf>
    <xf numFmtId="0" fontId="33" fillId="0" borderId="21" xfId="0" applyFont="1" applyFill="1" applyBorder="1" applyAlignment="1">
      <alignment horizontal="left" vertical="top" wrapText="1"/>
    </xf>
    <xf numFmtId="0" fontId="33" fillId="0" borderId="19" xfId="0" applyFont="1" applyFill="1" applyBorder="1" applyAlignment="1">
      <alignment horizontal="left" vertical="top" wrapText="1"/>
    </xf>
    <xf numFmtId="0" fontId="33" fillId="0" borderId="20" xfId="0" applyFont="1" applyFill="1" applyBorder="1" applyAlignment="1">
      <alignment horizontal="left" vertical="top" wrapText="1"/>
    </xf>
    <xf numFmtId="0" fontId="33" fillId="0" borderId="10" xfId="0" applyFont="1" applyFill="1" applyBorder="1" applyAlignment="1">
      <alignment horizontal="left" vertical="top" wrapText="1"/>
    </xf>
    <xf numFmtId="0" fontId="33" fillId="0" borderId="10" xfId="0" applyFont="1" applyFill="1" applyBorder="1" applyAlignment="1">
      <alignment horizontal="left" vertical="top" shrinkToFit="1"/>
    </xf>
    <xf numFmtId="0" fontId="33" fillId="0" borderId="24" xfId="0" applyFont="1" applyFill="1" applyBorder="1" applyAlignment="1">
      <alignment horizontal="left" vertical="center" wrapText="1" shrinkToFit="1"/>
    </xf>
    <xf numFmtId="0" fontId="33" fillId="0" borderId="16" xfId="0" applyFont="1" applyFill="1" applyBorder="1" applyAlignment="1">
      <alignment horizontal="left" vertical="center" wrapText="1" shrinkToFit="1"/>
    </xf>
    <xf numFmtId="0" fontId="33" fillId="0" borderId="21" xfId="0" applyFont="1" applyFill="1" applyBorder="1" applyAlignment="1">
      <alignment horizontal="left" vertical="center" wrapText="1" shrinkToFit="1"/>
    </xf>
    <xf numFmtId="0" fontId="33" fillId="0" borderId="23" xfId="0" applyFont="1" applyFill="1" applyBorder="1" applyAlignment="1">
      <alignment horizontal="left" vertical="center" wrapText="1" shrinkToFit="1"/>
    </xf>
    <xf numFmtId="0" fontId="33" fillId="0" borderId="17" xfId="0" applyFont="1" applyFill="1" applyBorder="1" applyAlignment="1">
      <alignment horizontal="left" vertical="center" wrapText="1" shrinkToFit="1"/>
    </xf>
    <xf numFmtId="0" fontId="33" fillId="0" borderId="15" xfId="0" applyFont="1" applyFill="1" applyBorder="1" applyAlignment="1">
      <alignment horizontal="left" vertical="center" wrapText="1" shrinkToFit="1"/>
    </xf>
    <xf numFmtId="0" fontId="33" fillId="0" borderId="18" xfId="0" applyFont="1" applyFill="1" applyBorder="1" applyAlignment="1">
      <alignment horizontal="left" vertical="top" wrapText="1"/>
    </xf>
    <xf numFmtId="0" fontId="33" fillId="24" borderId="11" xfId="0" applyFont="1" applyFill="1" applyBorder="1" applyAlignment="1">
      <alignment horizontal="center" vertical="center" shrinkToFit="1"/>
    </xf>
    <xf numFmtId="0" fontId="33" fillId="24" borderId="22" xfId="0" applyFont="1" applyFill="1" applyBorder="1" applyAlignment="1">
      <alignment horizontal="center" vertical="center" shrinkToFit="1"/>
    </xf>
    <xf numFmtId="0" fontId="33" fillId="24" borderId="14" xfId="0" applyFont="1" applyFill="1" applyBorder="1" applyAlignment="1">
      <alignment horizontal="center" vertical="center" shrinkToFit="1"/>
    </xf>
    <xf numFmtId="0" fontId="33" fillId="0" borderId="10"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13"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23"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8" xfId="0" applyFont="1" applyFill="1" applyBorder="1" applyAlignment="1">
      <alignment horizontal="left" vertical="center" shrinkToFit="1"/>
    </xf>
    <xf numFmtId="0" fontId="22" fillId="0" borderId="13" xfId="0" applyFont="1" applyFill="1" applyBorder="1" applyAlignment="1">
      <alignment horizontal="left" vertical="center" shrinkToFit="1"/>
    </xf>
    <xf numFmtId="0" fontId="33" fillId="24" borderId="10" xfId="0" applyFont="1" applyFill="1" applyBorder="1" applyAlignment="1">
      <alignment horizontal="center" vertical="center"/>
    </xf>
    <xf numFmtId="0" fontId="33" fillId="0" borderId="24" xfId="0" applyFont="1" applyFill="1" applyBorder="1" applyAlignment="1">
      <alignment horizontal="center" vertical="center"/>
    </xf>
    <xf numFmtId="0" fontId="33" fillId="0" borderId="16" xfId="0" applyFont="1" applyFill="1" applyBorder="1" applyAlignment="1">
      <alignment horizontal="center" vertical="center"/>
    </xf>
    <xf numFmtId="0" fontId="33" fillId="0" borderId="21" xfId="0" applyFont="1" applyFill="1" applyBorder="1" applyAlignment="1">
      <alignment horizontal="center" vertical="center"/>
    </xf>
    <xf numFmtId="0" fontId="33" fillId="0" borderId="23"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15" xfId="0" applyFont="1" applyFill="1" applyBorder="1" applyAlignment="1">
      <alignment horizontal="center" vertical="center"/>
    </xf>
    <xf numFmtId="0" fontId="33" fillId="0" borderId="24" xfId="0" applyFont="1" applyFill="1" applyBorder="1" applyAlignment="1">
      <alignment horizontal="left" vertical="center" shrinkToFit="1"/>
    </xf>
    <xf numFmtId="0" fontId="33" fillId="0" borderId="21" xfId="0" applyFont="1" applyFill="1" applyBorder="1" applyAlignment="1">
      <alignment horizontal="left" vertical="center" shrinkToFit="1"/>
    </xf>
    <xf numFmtId="0" fontId="33" fillId="0" borderId="23" xfId="0" applyFont="1" applyFill="1" applyBorder="1" applyAlignment="1">
      <alignment horizontal="left" vertical="center" shrinkToFit="1"/>
    </xf>
    <xf numFmtId="0" fontId="33" fillId="0" borderId="15" xfId="0" applyFont="1" applyFill="1" applyBorder="1" applyAlignment="1">
      <alignment horizontal="left" vertical="center" shrinkToFit="1"/>
    </xf>
    <xf numFmtId="0" fontId="33" fillId="0" borderId="11"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left" vertical="top" wrapText="1"/>
    </xf>
    <xf numFmtId="0" fontId="33" fillId="0" borderId="15" xfId="0" applyFont="1" applyFill="1" applyBorder="1" applyAlignment="1">
      <alignment horizontal="left" vertical="top" wrapText="1"/>
    </xf>
    <xf numFmtId="0" fontId="33" fillId="0" borderId="14" xfId="0" applyFont="1" applyFill="1" applyBorder="1" applyAlignment="1">
      <alignment horizontal="center" vertical="center" wrapText="1"/>
    </xf>
    <xf numFmtId="0" fontId="32" fillId="0" borderId="10" xfId="0" applyFont="1" applyFill="1" applyBorder="1" applyAlignment="1">
      <alignment horizontal="center"/>
    </xf>
    <xf numFmtId="0" fontId="28" fillId="0" borderId="19" xfId="0" applyFont="1" applyFill="1" applyBorder="1" applyAlignment="1">
      <alignment horizontal="center" vertical="center" shrinkToFit="1"/>
    </xf>
    <xf numFmtId="0" fontId="28" fillId="0" borderId="16" xfId="0" applyFont="1" applyFill="1" applyBorder="1" applyAlignment="1">
      <alignment horizontal="left" vertical="top" wrapText="1"/>
    </xf>
    <xf numFmtId="0" fontId="28" fillId="0" borderId="17" xfId="0" applyFont="1" applyFill="1" applyBorder="1" applyAlignment="1">
      <alignment horizontal="left" vertical="top" wrapText="1"/>
    </xf>
    <xf numFmtId="0" fontId="32" fillId="0" borderId="24" xfId="0" applyFont="1" applyFill="1" applyBorder="1" applyAlignment="1">
      <alignment vertical="top" wrapText="1"/>
    </xf>
    <xf numFmtId="0" fontId="28" fillId="0" borderId="21" xfId="0" applyFont="1" applyFill="1" applyBorder="1" applyAlignment="1">
      <alignment vertical="top" wrapText="1"/>
    </xf>
    <xf numFmtId="0" fontId="28" fillId="0" borderId="19" xfId="0" applyFont="1" applyFill="1" applyBorder="1" applyAlignment="1">
      <alignment vertical="top" wrapText="1"/>
    </xf>
    <xf numFmtId="0" fontId="28" fillId="0" borderId="20" xfId="0" applyFont="1" applyFill="1" applyBorder="1" applyAlignment="1">
      <alignment vertical="top" wrapText="1"/>
    </xf>
    <xf numFmtId="0" fontId="28" fillId="0" borderId="23" xfId="0" applyFont="1" applyFill="1" applyBorder="1" applyAlignment="1">
      <alignment vertical="top" wrapText="1"/>
    </xf>
    <xf numFmtId="0" fontId="28" fillId="0" borderId="15" xfId="0" applyFont="1" applyFill="1" applyBorder="1" applyAlignment="1">
      <alignment vertical="top" wrapText="1"/>
    </xf>
    <xf numFmtId="0" fontId="28" fillId="0" borderId="18" xfId="0" applyFont="1" applyFill="1" applyBorder="1" applyAlignment="1">
      <alignment vertical="center" shrinkToFit="1"/>
    </xf>
    <xf numFmtId="0" fontId="28" fillId="0" borderId="12" xfId="0" applyFont="1" applyFill="1" applyBorder="1" applyAlignment="1">
      <alignment vertical="center" shrinkToFit="1"/>
    </xf>
    <xf numFmtId="0" fontId="28" fillId="0" borderId="0" xfId="0" applyFont="1" applyFill="1" applyBorder="1" applyAlignment="1">
      <alignment horizontal="left" vertical="top" wrapText="1"/>
    </xf>
    <xf numFmtId="0" fontId="28" fillId="0" borderId="11" xfId="0" applyFont="1" applyFill="1" applyBorder="1" applyAlignment="1">
      <alignment horizontal="center" vertical="top" wrapText="1"/>
    </xf>
    <xf numFmtId="0" fontId="28" fillId="0" borderId="22" xfId="0" applyFont="1" applyFill="1" applyBorder="1" applyAlignment="1">
      <alignment horizontal="center" vertical="top" wrapText="1"/>
    </xf>
    <xf numFmtId="0" fontId="28" fillId="0" borderId="14" xfId="0" applyFont="1" applyFill="1" applyBorder="1" applyAlignment="1">
      <alignment horizontal="center" vertical="top" wrapText="1"/>
    </xf>
    <xf numFmtId="0" fontId="28" fillId="0" borderId="12" xfId="0" applyFont="1" applyFill="1" applyBorder="1" applyAlignment="1">
      <alignment horizontal="left" vertical="top" wrapText="1"/>
    </xf>
    <xf numFmtId="0" fontId="28" fillId="0" borderId="18" xfId="0" applyFont="1" applyFill="1" applyBorder="1" applyAlignment="1">
      <alignment horizontal="right" vertical="center" wrapText="1"/>
    </xf>
    <xf numFmtId="0" fontId="0" fillId="0" borderId="12" xfId="0" applyFill="1" applyBorder="1" applyAlignment="1">
      <alignment vertical="center" wrapText="1"/>
    </xf>
    <xf numFmtId="0" fontId="28" fillId="25" borderId="18" xfId="0" applyFont="1" applyFill="1" applyBorder="1" applyAlignment="1">
      <alignment horizontal="left" vertical="top" wrapText="1"/>
    </xf>
    <xf numFmtId="0" fontId="28" fillId="25" borderId="12" xfId="0" applyFont="1" applyFill="1" applyBorder="1" applyAlignment="1">
      <alignment horizontal="left" vertical="top" wrapText="1"/>
    </xf>
    <xf numFmtId="0" fontId="28" fillId="25" borderId="18" xfId="0" applyFont="1" applyFill="1" applyBorder="1" applyAlignment="1">
      <alignment horizontal="right" vertical="center" wrapText="1"/>
    </xf>
    <xf numFmtId="0" fontId="0" fillId="25" borderId="12" xfId="0" applyFill="1" applyBorder="1" applyAlignment="1">
      <alignment vertical="center" wrapText="1"/>
    </xf>
    <xf numFmtId="0" fontId="28" fillId="0" borderId="18" xfId="0" applyFont="1" applyFill="1" applyBorder="1" applyAlignment="1">
      <alignment horizontal="center"/>
    </xf>
    <xf numFmtId="0" fontId="28" fillId="0" borderId="12" xfId="0" applyFont="1" applyFill="1" applyBorder="1" applyAlignment="1">
      <alignment horizontal="center"/>
    </xf>
    <xf numFmtId="0" fontId="28" fillId="0" borderId="11" xfId="0" applyFont="1" applyFill="1" applyBorder="1" applyAlignment="1">
      <alignment horizontal="center" vertical="center"/>
    </xf>
    <xf numFmtId="0" fontId="28" fillId="0" borderId="14" xfId="0" applyFont="1" applyFill="1" applyBorder="1" applyAlignment="1">
      <alignment horizontal="center" vertical="center"/>
    </xf>
    <xf numFmtId="0" fontId="42" fillId="0" borderId="0" xfId="61" applyFont="1">
      <alignment vertical="center"/>
      <protection/>
    </xf>
    <xf numFmtId="0" fontId="43" fillId="0" borderId="0" xfId="61" applyFont="1" applyAlignment="1">
      <alignment horizontal="center" vertical="center"/>
      <protection/>
    </xf>
    <xf numFmtId="0" fontId="42" fillId="0" borderId="0" xfId="61" applyFont="1" applyBorder="1">
      <alignment vertical="center"/>
      <protection/>
    </xf>
    <xf numFmtId="0" fontId="39" fillId="0" borderId="25" xfId="61" applyFont="1" applyBorder="1" applyAlignment="1">
      <alignment horizontal="center" vertical="center" wrapText="1"/>
      <protection/>
    </xf>
    <xf numFmtId="0" fontId="0" fillId="0" borderId="26" xfId="62" applyBorder="1" applyAlignment="1">
      <alignment vertical="center"/>
      <protection/>
    </xf>
    <xf numFmtId="0" fontId="0" fillId="0" borderId="27" xfId="62" applyBorder="1" applyAlignment="1">
      <alignment vertical="center"/>
      <protection/>
    </xf>
    <xf numFmtId="0" fontId="0" fillId="0" borderId="28" xfId="62" applyBorder="1" applyAlignment="1">
      <alignment vertical="center"/>
      <protection/>
    </xf>
    <xf numFmtId="0" fontId="0" fillId="0" borderId="0" xfId="62" applyBorder="1" applyAlignment="1">
      <alignment vertical="center"/>
      <protection/>
    </xf>
    <xf numFmtId="0" fontId="0" fillId="0" borderId="29" xfId="62" applyBorder="1" applyAlignment="1">
      <alignment vertical="center"/>
      <protection/>
    </xf>
    <xf numFmtId="0" fontId="0" fillId="0" borderId="30" xfId="62" applyBorder="1" applyAlignment="1">
      <alignment vertical="center"/>
      <protection/>
    </xf>
    <xf numFmtId="0" fontId="0" fillId="0" borderId="31" xfId="62" applyBorder="1" applyAlignment="1">
      <alignment vertical="center"/>
      <protection/>
    </xf>
    <xf numFmtId="0" fontId="0" fillId="0" borderId="32" xfId="62" applyBorder="1" applyAlignment="1">
      <alignment vertical="center"/>
      <protection/>
    </xf>
    <xf numFmtId="0" fontId="44" fillId="0" borderId="0" xfId="61" applyFont="1">
      <alignment vertical="center"/>
      <protection/>
    </xf>
    <xf numFmtId="0" fontId="28" fillId="0" borderId="0" xfId="61" applyFont="1">
      <alignment vertical="center"/>
      <protection/>
    </xf>
    <xf numFmtId="0" fontId="41" fillId="0" borderId="0" xfId="61">
      <alignmen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304;&#21442;&#32771;&#22303;&#23696;&#24066;&#12305;&#32207;&#21512;&#20107;&#26989;&#12469;&#12540;&#12499;&#12473;&#12467;&#12540;&#12489;&#34920;R3.4&#26376;-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2訪問型サービス（独自）"/>
      <sheetName val="A2訪問型サービスA(緩和) "/>
      <sheetName val="A3訪問型サービス（制限） "/>
      <sheetName val="A6通所型サービス（独自）"/>
      <sheetName val="A6通所型サービスA（緩和）  "/>
      <sheetName val="A7通所型サービス (制限)"/>
      <sheetName val="Ａ１訪問型サービス"/>
      <sheetName val="Ａ５通所型サービス"/>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M51"/>
  <sheetViews>
    <sheetView tabSelected="1" zoomScalePageLayoutView="0" workbookViewId="0" topLeftCell="A1">
      <selection activeCell="B18" sqref="B18"/>
    </sheetView>
  </sheetViews>
  <sheetFormatPr defaultColWidth="9.140625" defaultRowHeight="12"/>
  <cols>
    <col min="1" max="16384" width="9.140625" style="371" customWidth="1"/>
  </cols>
  <sheetData>
    <row r="1" s="357" customFormat="1" ht="13.5"/>
    <row r="2" spans="6:7" s="357" customFormat="1" ht="21">
      <c r="F2" s="358"/>
      <c r="G2" s="358"/>
    </row>
    <row r="3" s="357" customFormat="1" ht="13.5"/>
    <row r="4" spans="4:10" s="357" customFormat="1" ht="14.25" thickBot="1">
      <c r="D4" s="359"/>
      <c r="E4" s="359"/>
      <c r="F4" s="359"/>
      <c r="G4" s="359"/>
      <c r="H4" s="359"/>
      <c r="I4" s="359"/>
      <c r="J4" s="359"/>
    </row>
    <row r="5" spans="3:11" s="357" customFormat="1" ht="13.5" customHeight="1">
      <c r="C5" s="360" t="s">
        <v>413</v>
      </c>
      <c r="D5" s="361"/>
      <c r="E5" s="361"/>
      <c r="F5" s="361"/>
      <c r="G5" s="361"/>
      <c r="H5" s="361"/>
      <c r="I5" s="361"/>
      <c r="J5" s="361"/>
      <c r="K5" s="362"/>
    </row>
    <row r="6" spans="3:11" s="357" customFormat="1" ht="13.5" customHeight="1">
      <c r="C6" s="363"/>
      <c r="D6" s="364"/>
      <c r="E6" s="364"/>
      <c r="F6" s="364"/>
      <c r="G6" s="364"/>
      <c r="H6" s="364"/>
      <c r="I6" s="364"/>
      <c r="J6" s="364"/>
      <c r="K6" s="365"/>
    </row>
    <row r="7" spans="3:11" s="357" customFormat="1" ht="13.5" customHeight="1">
      <c r="C7" s="363"/>
      <c r="D7" s="364"/>
      <c r="E7" s="364"/>
      <c r="F7" s="364"/>
      <c r="G7" s="364"/>
      <c r="H7" s="364"/>
      <c r="I7" s="364"/>
      <c r="J7" s="364"/>
      <c r="K7" s="365"/>
    </row>
    <row r="8" spans="3:11" s="357" customFormat="1" ht="13.5" customHeight="1">
      <c r="C8" s="363"/>
      <c r="D8" s="364"/>
      <c r="E8" s="364"/>
      <c r="F8" s="364"/>
      <c r="G8" s="364"/>
      <c r="H8" s="364"/>
      <c r="I8" s="364"/>
      <c r="J8" s="364"/>
      <c r="K8" s="365"/>
    </row>
    <row r="9" spans="3:11" s="357" customFormat="1" ht="13.5" customHeight="1">
      <c r="C9" s="363"/>
      <c r="D9" s="364"/>
      <c r="E9" s="364"/>
      <c r="F9" s="364"/>
      <c r="G9" s="364"/>
      <c r="H9" s="364"/>
      <c r="I9" s="364"/>
      <c r="J9" s="364"/>
      <c r="K9" s="365"/>
    </row>
    <row r="10" spans="3:11" s="357" customFormat="1" ht="13.5" customHeight="1">
      <c r="C10" s="363"/>
      <c r="D10" s="364"/>
      <c r="E10" s="364"/>
      <c r="F10" s="364"/>
      <c r="G10" s="364"/>
      <c r="H10" s="364"/>
      <c r="I10" s="364"/>
      <c r="J10" s="364"/>
      <c r="K10" s="365"/>
    </row>
    <row r="11" spans="3:11" s="357" customFormat="1" ht="13.5" customHeight="1">
      <c r="C11" s="363"/>
      <c r="D11" s="364"/>
      <c r="E11" s="364"/>
      <c r="F11" s="364"/>
      <c r="G11" s="364"/>
      <c r="H11" s="364"/>
      <c r="I11" s="364"/>
      <c r="J11" s="364"/>
      <c r="K11" s="365"/>
    </row>
    <row r="12" spans="3:11" s="357" customFormat="1" ht="13.5" customHeight="1">
      <c r="C12" s="363"/>
      <c r="D12" s="364"/>
      <c r="E12" s="364"/>
      <c r="F12" s="364"/>
      <c r="G12" s="364"/>
      <c r="H12" s="364"/>
      <c r="I12" s="364"/>
      <c r="J12" s="364"/>
      <c r="K12" s="365"/>
    </row>
    <row r="13" spans="3:11" s="357" customFormat="1" ht="13.5" customHeight="1">
      <c r="C13" s="363"/>
      <c r="D13" s="364"/>
      <c r="E13" s="364"/>
      <c r="F13" s="364"/>
      <c r="G13" s="364"/>
      <c r="H13" s="364"/>
      <c r="I13" s="364"/>
      <c r="J13" s="364"/>
      <c r="K13" s="365"/>
    </row>
    <row r="14" spans="3:11" s="357" customFormat="1" ht="13.5" customHeight="1">
      <c r="C14" s="363"/>
      <c r="D14" s="364"/>
      <c r="E14" s="364"/>
      <c r="F14" s="364"/>
      <c r="G14" s="364"/>
      <c r="H14" s="364"/>
      <c r="I14" s="364"/>
      <c r="J14" s="364"/>
      <c r="K14" s="365"/>
    </row>
    <row r="15" spans="3:11" s="357" customFormat="1" ht="13.5" customHeight="1">
      <c r="C15" s="363"/>
      <c r="D15" s="364"/>
      <c r="E15" s="364"/>
      <c r="F15" s="364"/>
      <c r="G15" s="364"/>
      <c r="H15" s="364"/>
      <c r="I15" s="364"/>
      <c r="J15" s="364"/>
      <c r="K15" s="365"/>
    </row>
    <row r="16" spans="3:11" s="357" customFormat="1" ht="13.5" customHeight="1">
      <c r="C16" s="363"/>
      <c r="D16" s="364"/>
      <c r="E16" s="364"/>
      <c r="F16" s="364"/>
      <c r="G16" s="364"/>
      <c r="H16" s="364"/>
      <c r="I16" s="364"/>
      <c r="J16" s="364"/>
      <c r="K16" s="365"/>
    </row>
    <row r="17" spans="3:11" s="357" customFormat="1" ht="14.25" customHeight="1">
      <c r="C17" s="363"/>
      <c r="D17" s="364"/>
      <c r="E17" s="364"/>
      <c r="F17" s="364"/>
      <c r="G17" s="364"/>
      <c r="H17" s="364"/>
      <c r="I17" s="364"/>
      <c r="J17" s="364"/>
      <c r="K17" s="365"/>
    </row>
    <row r="18" spans="3:11" s="357" customFormat="1" ht="13.5">
      <c r="C18" s="363"/>
      <c r="D18" s="364"/>
      <c r="E18" s="364"/>
      <c r="F18" s="364"/>
      <c r="G18" s="364"/>
      <c r="H18" s="364"/>
      <c r="I18" s="364"/>
      <c r="J18" s="364"/>
      <c r="K18" s="365"/>
    </row>
    <row r="19" spans="3:11" s="357" customFormat="1" ht="13.5">
      <c r="C19" s="363"/>
      <c r="D19" s="364"/>
      <c r="E19" s="364"/>
      <c r="F19" s="364"/>
      <c r="G19" s="364"/>
      <c r="H19" s="364"/>
      <c r="I19" s="364"/>
      <c r="J19" s="364"/>
      <c r="K19" s="365"/>
    </row>
    <row r="20" spans="3:11" s="357" customFormat="1" ht="14.25" thickBot="1">
      <c r="C20" s="366"/>
      <c r="D20" s="367"/>
      <c r="E20" s="367"/>
      <c r="F20" s="367"/>
      <c r="G20" s="367"/>
      <c r="H20" s="367"/>
      <c r="I20" s="367"/>
      <c r="J20" s="367"/>
      <c r="K20" s="368"/>
    </row>
    <row r="21" s="357" customFormat="1" ht="13.5"/>
    <row r="22" s="357" customFormat="1" ht="13.5"/>
    <row r="23" spans="1:9" s="357" customFormat="1" ht="18.75">
      <c r="A23" s="369"/>
      <c r="B23" s="370" t="s">
        <v>405</v>
      </c>
      <c r="D23" s="369"/>
      <c r="E23" s="369"/>
      <c r="F23" s="369"/>
      <c r="G23" s="369"/>
      <c r="H23" s="369"/>
      <c r="I23" s="369"/>
    </row>
    <row r="24" s="357" customFormat="1" ht="13.5"/>
    <row r="25" s="357" customFormat="1" ht="13.5"/>
    <row r="26" spans="1:2" s="357" customFormat="1" ht="18.75">
      <c r="A26" s="369"/>
      <c r="B26" s="370" t="s">
        <v>406</v>
      </c>
    </row>
    <row r="27" spans="1:3" s="357" customFormat="1" ht="17.25" customHeight="1">
      <c r="A27" s="369"/>
      <c r="C27" s="369"/>
    </row>
    <row r="28" spans="1:3" s="357" customFormat="1" ht="13.5" customHeight="1">
      <c r="A28" s="369"/>
      <c r="C28" s="357" t="s">
        <v>407</v>
      </c>
    </row>
    <row r="29" s="357" customFormat="1" ht="13.5" customHeight="1"/>
    <row r="30" spans="1:2" s="357" customFormat="1" ht="18.75">
      <c r="A30" s="369"/>
      <c r="B30" s="370" t="s">
        <v>408</v>
      </c>
    </row>
    <row r="31" spans="1:3" s="357" customFormat="1" ht="17.25">
      <c r="A31" s="369"/>
      <c r="C31" s="369"/>
    </row>
    <row r="32" s="357" customFormat="1" ht="13.5"/>
    <row r="33" spans="1:10" s="357" customFormat="1" ht="18.75">
      <c r="A33" s="369"/>
      <c r="B33" s="370" t="s">
        <v>409</v>
      </c>
      <c r="D33" s="369"/>
      <c r="E33" s="369"/>
      <c r="F33" s="369"/>
      <c r="G33" s="369"/>
      <c r="H33" s="369"/>
      <c r="I33" s="369"/>
      <c r="J33" s="369"/>
    </row>
    <row r="34" s="357" customFormat="1" ht="17.25" customHeight="1"/>
    <row r="35" s="357" customFormat="1" ht="13.5"/>
    <row r="36" s="357" customFormat="1" ht="13.5"/>
    <row r="37" spans="1:2" s="357" customFormat="1" ht="18.75">
      <c r="A37" s="369"/>
      <c r="B37" s="370" t="s">
        <v>410</v>
      </c>
    </row>
    <row r="38" s="357" customFormat="1" ht="13.5"/>
    <row r="39" s="357" customFormat="1" ht="13.5">
      <c r="C39" s="357" t="s">
        <v>411</v>
      </c>
    </row>
    <row r="40" s="357" customFormat="1" ht="13.5"/>
    <row r="41" spans="1:2" s="357" customFormat="1" ht="18.75">
      <c r="A41" s="369"/>
      <c r="B41" s="370" t="s">
        <v>412</v>
      </c>
    </row>
    <row r="42" spans="1:3" s="357" customFormat="1" ht="17.25">
      <c r="A42" s="369"/>
      <c r="C42" s="369"/>
    </row>
    <row r="43" s="357" customFormat="1" ht="13.5"/>
    <row r="44" spans="1:13" ht="18.75">
      <c r="A44" s="357"/>
      <c r="B44" s="357"/>
      <c r="C44" s="357"/>
      <c r="D44" s="357"/>
      <c r="E44" s="357"/>
      <c r="F44" s="357"/>
      <c r="G44" s="357"/>
      <c r="H44" s="357"/>
      <c r="I44" s="357"/>
      <c r="J44" s="357"/>
      <c r="K44" s="357"/>
      <c r="L44" s="357"/>
      <c r="M44" s="357"/>
    </row>
    <row r="45" spans="1:13" ht="18.75">
      <c r="A45" s="357"/>
      <c r="B45" s="357"/>
      <c r="C45" s="357"/>
      <c r="D45" s="357"/>
      <c r="E45" s="357"/>
      <c r="F45" s="357"/>
      <c r="G45" s="357"/>
      <c r="H45" s="357"/>
      <c r="I45" s="357"/>
      <c r="J45" s="357"/>
      <c r="K45" s="357"/>
      <c r="L45" s="357"/>
      <c r="M45" s="357"/>
    </row>
    <row r="46" spans="1:13" ht="18.75">
      <c r="A46" s="357"/>
      <c r="B46" s="357"/>
      <c r="C46" s="357"/>
      <c r="D46" s="357"/>
      <c r="E46" s="357"/>
      <c r="F46" s="357"/>
      <c r="G46" s="357"/>
      <c r="H46" s="357"/>
      <c r="I46" s="357"/>
      <c r="J46" s="357"/>
      <c r="K46" s="357"/>
      <c r="L46" s="357"/>
      <c r="M46" s="357"/>
    </row>
    <row r="47" spans="1:13" ht="18.75">
      <c r="A47" s="357"/>
      <c r="B47" s="357"/>
      <c r="C47" s="357"/>
      <c r="D47" s="357"/>
      <c r="E47" s="357"/>
      <c r="F47" s="357"/>
      <c r="G47" s="357"/>
      <c r="H47" s="357"/>
      <c r="I47" s="357"/>
      <c r="J47" s="357"/>
      <c r="K47" s="357"/>
      <c r="L47" s="357"/>
      <c r="M47" s="357"/>
    </row>
    <row r="48" spans="1:13" ht="18.75">
      <c r="A48" s="357"/>
      <c r="B48" s="357"/>
      <c r="C48" s="357"/>
      <c r="D48" s="357"/>
      <c r="E48" s="357"/>
      <c r="F48" s="357"/>
      <c r="G48" s="357"/>
      <c r="H48" s="357"/>
      <c r="I48" s="357"/>
      <c r="J48" s="357"/>
      <c r="K48" s="357"/>
      <c r="L48" s="357"/>
      <c r="M48" s="357"/>
    </row>
    <row r="49" spans="1:13" ht="18.75">
      <c r="A49" s="357"/>
      <c r="B49" s="357"/>
      <c r="C49" s="357"/>
      <c r="D49" s="357"/>
      <c r="E49" s="357"/>
      <c r="F49" s="357"/>
      <c r="G49" s="357"/>
      <c r="H49" s="357"/>
      <c r="I49" s="357"/>
      <c r="J49" s="357"/>
      <c r="K49" s="357"/>
      <c r="L49" s="357"/>
      <c r="M49" s="357"/>
    </row>
    <row r="50" spans="1:13" ht="18.75">
      <c r="A50" s="357"/>
      <c r="B50" s="357"/>
      <c r="C50" s="357"/>
      <c r="D50" s="357"/>
      <c r="E50" s="357"/>
      <c r="F50" s="357"/>
      <c r="G50" s="357"/>
      <c r="H50" s="357"/>
      <c r="I50" s="357"/>
      <c r="J50" s="357"/>
      <c r="K50" s="357"/>
      <c r="L50" s="357"/>
      <c r="M50" s="357"/>
    </row>
    <row r="51" spans="1:13" ht="18.75">
      <c r="A51" s="357"/>
      <c r="B51" s="357"/>
      <c r="C51" s="357"/>
      <c r="D51" s="357"/>
      <c r="E51" s="357"/>
      <c r="F51" s="357"/>
      <c r="G51" s="357"/>
      <c r="H51" s="357"/>
      <c r="I51" s="357"/>
      <c r="J51" s="357"/>
      <c r="K51" s="357"/>
      <c r="L51" s="357"/>
      <c r="M51" s="357"/>
    </row>
  </sheetData>
  <sheetProtection/>
  <mergeCells count="2">
    <mergeCell ref="F2:G2"/>
    <mergeCell ref="C5:K20"/>
  </mergeCells>
  <printOptions/>
  <pageMargins left="0.7" right="0.7" top="0.75" bottom="0.75" header="0.3" footer="0.3"/>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tabColor indexed="51"/>
    <pageSetUpPr fitToPage="1"/>
  </sheetPr>
  <dimension ref="A1:I26"/>
  <sheetViews>
    <sheetView zoomScale="70" zoomScaleNormal="70" zoomScaleSheetLayoutView="55" zoomScalePageLayoutView="0" workbookViewId="0" topLeftCell="B19">
      <selection activeCell="C39" sqref="C39"/>
    </sheetView>
  </sheetViews>
  <sheetFormatPr defaultColWidth="9.140625" defaultRowHeight="12"/>
  <cols>
    <col min="1" max="1" width="8.00390625" style="1" customWidth="1"/>
    <col min="2" max="2" width="11.7109375" style="1" bestFit="1" customWidth="1"/>
    <col min="3" max="3" width="51.7109375" style="1" customWidth="1"/>
    <col min="4" max="4" width="15.00390625" style="1" customWidth="1"/>
    <col min="5" max="5" width="49.7109375" style="1" customWidth="1"/>
    <col min="6" max="6" width="67.421875" style="1" customWidth="1"/>
    <col min="7" max="7" width="38.140625" style="1" customWidth="1"/>
    <col min="8" max="8" width="15.28125" style="1" bestFit="1" customWidth="1"/>
    <col min="9" max="9" width="11.7109375" style="1" customWidth="1"/>
    <col min="10" max="10" width="9.140625" style="1" bestFit="1" customWidth="1"/>
    <col min="11" max="16384" width="9.140625" style="1" customWidth="1"/>
  </cols>
  <sheetData>
    <row r="1" spans="1:9" ht="41.25" customHeight="1">
      <c r="A1" s="3" t="s">
        <v>3</v>
      </c>
      <c r="B1" s="4"/>
      <c r="C1" s="4"/>
      <c r="D1" s="4"/>
      <c r="E1" s="5"/>
      <c r="F1" s="5"/>
      <c r="G1" s="5"/>
      <c r="H1" s="5"/>
      <c r="I1" s="5"/>
    </row>
    <row r="2" spans="1:9" ht="15.75" customHeight="1">
      <c r="A2" s="137" t="s">
        <v>14</v>
      </c>
      <c r="B2" s="137"/>
      <c r="C2" s="138" t="s">
        <v>20</v>
      </c>
      <c r="D2" s="139" t="s">
        <v>23</v>
      </c>
      <c r="E2" s="139"/>
      <c r="F2" s="139"/>
      <c r="G2" s="139"/>
      <c r="H2" s="140" t="s">
        <v>24</v>
      </c>
      <c r="I2" s="141" t="s">
        <v>19</v>
      </c>
    </row>
    <row r="3" spans="1:9" ht="16.5" customHeight="1">
      <c r="A3" s="6" t="s">
        <v>11</v>
      </c>
      <c r="B3" s="6" t="s">
        <v>21</v>
      </c>
      <c r="C3" s="138"/>
      <c r="D3" s="139"/>
      <c r="E3" s="139"/>
      <c r="F3" s="139"/>
      <c r="G3" s="139"/>
      <c r="H3" s="140"/>
      <c r="I3" s="142"/>
    </row>
    <row r="4" spans="1:9" ht="61.5" customHeight="1">
      <c r="A4" s="7" t="s">
        <v>7</v>
      </c>
      <c r="B4" s="7">
        <v>1111</v>
      </c>
      <c r="C4" s="8" t="s">
        <v>25</v>
      </c>
      <c r="D4" s="143" t="s">
        <v>31</v>
      </c>
      <c r="E4" s="9" t="s">
        <v>33</v>
      </c>
      <c r="F4" s="144"/>
      <c r="G4" s="145"/>
      <c r="H4" s="10">
        <v>1176</v>
      </c>
      <c r="I4" s="11" t="s">
        <v>36</v>
      </c>
    </row>
    <row r="5" spans="1:9" ht="61.5" customHeight="1">
      <c r="A5" s="7" t="s">
        <v>7</v>
      </c>
      <c r="B5" s="7">
        <v>2111</v>
      </c>
      <c r="C5" s="8" t="s">
        <v>38</v>
      </c>
      <c r="D5" s="143"/>
      <c r="E5" s="9" t="s">
        <v>33</v>
      </c>
      <c r="F5" s="144"/>
      <c r="G5" s="145"/>
      <c r="H5" s="10">
        <v>39</v>
      </c>
      <c r="I5" s="11" t="s">
        <v>39</v>
      </c>
    </row>
    <row r="6" spans="1:9" ht="61.5" customHeight="1">
      <c r="A6" s="7" t="s">
        <v>7</v>
      </c>
      <c r="B6" s="7">
        <v>1211</v>
      </c>
      <c r="C6" s="8" t="s">
        <v>40</v>
      </c>
      <c r="D6" s="146" t="s">
        <v>28</v>
      </c>
      <c r="E6" s="9" t="s">
        <v>44</v>
      </c>
      <c r="F6" s="144"/>
      <c r="G6" s="145"/>
      <c r="H6" s="12">
        <v>2349</v>
      </c>
      <c r="I6" s="11" t="s">
        <v>36</v>
      </c>
    </row>
    <row r="7" spans="1:9" ht="61.5" customHeight="1">
      <c r="A7" s="7" t="s">
        <v>7</v>
      </c>
      <c r="B7" s="7">
        <v>2211</v>
      </c>
      <c r="C7" s="8" t="s">
        <v>49</v>
      </c>
      <c r="D7" s="147"/>
      <c r="E7" s="9" t="s">
        <v>44</v>
      </c>
      <c r="F7" s="144"/>
      <c r="G7" s="145"/>
      <c r="H7" s="12">
        <v>77</v>
      </c>
      <c r="I7" s="11" t="s">
        <v>39</v>
      </c>
    </row>
    <row r="8" spans="1:9" ht="61.5" customHeight="1">
      <c r="A8" s="7" t="s">
        <v>7</v>
      </c>
      <c r="B8" s="7">
        <v>1321</v>
      </c>
      <c r="C8" s="8" t="s">
        <v>55</v>
      </c>
      <c r="D8" s="146" t="s">
        <v>57</v>
      </c>
      <c r="E8" s="9" t="s">
        <v>59</v>
      </c>
      <c r="F8" s="144"/>
      <c r="G8" s="145"/>
      <c r="H8" s="12">
        <v>3727</v>
      </c>
      <c r="I8" s="11" t="s">
        <v>36</v>
      </c>
    </row>
    <row r="9" spans="1:9" ht="61.5" customHeight="1">
      <c r="A9" s="7" t="s">
        <v>7</v>
      </c>
      <c r="B9" s="7">
        <v>2321</v>
      </c>
      <c r="C9" s="8" t="s">
        <v>63</v>
      </c>
      <c r="D9" s="148"/>
      <c r="E9" s="13" t="s">
        <v>64</v>
      </c>
      <c r="F9" s="144"/>
      <c r="G9" s="145"/>
      <c r="H9" s="12">
        <v>123</v>
      </c>
      <c r="I9" s="11" t="s">
        <v>39</v>
      </c>
    </row>
    <row r="10" spans="1:9" ht="61.5" customHeight="1">
      <c r="A10" s="7" t="s">
        <v>7</v>
      </c>
      <c r="B10" s="7">
        <v>6001</v>
      </c>
      <c r="C10" s="8" t="s">
        <v>67</v>
      </c>
      <c r="D10" s="149" t="s">
        <v>70</v>
      </c>
      <c r="E10" s="150"/>
      <c r="F10" s="151" t="s">
        <v>48</v>
      </c>
      <c r="G10" s="152"/>
      <c r="H10" s="12"/>
      <c r="I10" s="15" t="s">
        <v>36</v>
      </c>
    </row>
    <row r="11" spans="1:9" ht="30.75" customHeight="1">
      <c r="A11" s="7" t="s">
        <v>7</v>
      </c>
      <c r="B11" s="7">
        <v>8000</v>
      </c>
      <c r="C11" s="8" t="s">
        <v>13</v>
      </c>
      <c r="D11" s="153" t="s">
        <v>74</v>
      </c>
      <c r="E11" s="154"/>
      <c r="F11" s="151" t="s">
        <v>75</v>
      </c>
      <c r="G11" s="152"/>
      <c r="H11" s="16"/>
      <c r="I11" s="15" t="s">
        <v>36</v>
      </c>
    </row>
    <row r="12" spans="1:9" ht="30.75" customHeight="1">
      <c r="A12" s="7" t="s">
        <v>7</v>
      </c>
      <c r="B12" s="7">
        <v>8001</v>
      </c>
      <c r="C12" s="8" t="s">
        <v>77</v>
      </c>
      <c r="D12" s="155"/>
      <c r="E12" s="156"/>
      <c r="F12" s="151" t="s">
        <v>75</v>
      </c>
      <c r="G12" s="152"/>
      <c r="H12" s="16"/>
      <c r="I12" s="15" t="s">
        <v>39</v>
      </c>
    </row>
    <row r="13" spans="1:9" ht="30.75" customHeight="1">
      <c r="A13" s="7" t="s">
        <v>7</v>
      </c>
      <c r="B13" s="7">
        <v>8100</v>
      </c>
      <c r="C13" s="8" t="s">
        <v>84</v>
      </c>
      <c r="D13" s="157" t="s">
        <v>17</v>
      </c>
      <c r="E13" s="158"/>
      <c r="F13" s="151" t="s">
        <v>86</v>
      </c>
      <c r="G13" s="152"/>
      <c r="H13" s="16"/>
      <c r="I13" s="15" t="s">
        <v>36</v>
      </c>
    </row>
    <row r="14" spans="1:9" ht="30.75" customHeight="1">
      <c r="A14" s="7" t="s">
        <v>7</v>
      </c>
      <c r="B14" s="7">
        <v>8101</v>
      </c>
      <c r="C14" s="8" t="s">
        <v>87</v>
      </c>
      <c r="D14" s="159"/>
      <c r="E14" s="160"/>
      <c r="F14" s="151" t="s">
        <v>86</v>
      </c>
      <c r="G14" s="152"/>
      <c r="H14" s="16"/>
      <c r="I14" s="15" t="s">
        <v>39</v>
      </c>
    </row>
    <row r="15" spans="1:9" s="2" customFormat="1" ht="30.75" customHeight="1">
      <c r="A15" s="7" t="s">
        <v>7</v>
      </c>
      <c r="B15" s="17">
        <v>8102</v>
      </c>
      <c r="C15" s="18" t="s">
        <v>90</v>
      </c>
      <c r="D15" s="161"/>
      <c r="E15" s="162"/>
      <c r="F15" s="151" t="s">
        <v>86</v>
      </c>
      <c r="G15" s="152"/>
      <c r="H15" s="19"/>
      <c r="I15" s="20" t="s">
        <v>53</v>
      </c>
    </row>
    <row r="16" spans="1:9" ht="30.75" customHeight="1">
      <c r="A16" s="7" t="s">
        <v>7</v>
      </c>
      <c r="B16" s="7">
        <v>8110</v>
      </c>
      <c r="C16" s="8" t="s">
        <v>51</v>
      </c>
      <c r="D16" s="157" t="s">
        <v>93</v>
      </c>
      <c r="E16" s="158"/>
      <c r="F16" s="151" t="s">
        <v>62</v>
      </c>
      <c r="G16" s="152"/>
      <c r="H16" s="16"/>
      <c r="I16" s="15" t="s">
        <v>36</v>
      </c>
    </row>
    <row r="17" spans="1:9" ht="30.75" customHeight="1">
      <c r="A17" s="7" t="s">
        <v>7</v>
      </c>
      <c r="B17" s="7">
        <v>8111</v>
      </c>
      <c r="C17" s="8" t="s">
        <v>34</v>
      </c>
      <c r="D17" s="159"/>
      <c r="E17" s="160"/>
      <c r="F17" s="151" t="s">
        <v>62</v>
      </c>
      <c r="G17" s="152"/>
      <c r="H17" s="16"/>
      <c r="I17" s="15" t="s">
        <v>39</v>
      </c>
    </row>
    <row r="18" spans="1:9" ht="30.75" customHeight="1">
      <c r="A18" s="7" t="s">
        <v>7</v>
      </c>
      <c r="B18" s="7">
        <v>4001</v>
      </c>
      <c r="C18" s="8" t="s">
        <v>60</v>
      </c>
      <c r="D18" s="163" t="s">
        <v>58</v>
      </c>
      <c r="E18" s="164"/>
      <c r="F18" s="21"/>
      <c r="G18" s="14"/>
      <c r="H18" s="16">
        <v>200</v>
      </c>
      <c r="I18" s="165" t="s">
        <v>36</v>
      </c>
    </row>
    <row r="19" spans="1:9" ht="30.75" customHeight="1">
      <c r="A19" s="7" t="s">
        <v>7</v>
      </c>
      <c r="B19" s="7">
        <v>4003</v>
      </c>
      <c r="C19" s="8" t="s">
        <v>45</v>
      </c>
      <c r="D19" s="163" t="s">
        <v>43</v>
      </c>
      <c r="E19" s="164"/>
      <c r="F19" s="21" t="s">
        <v>80</v>
      </c>
      <c r="G19" s="14"/>
      <c r="H19" s="16">
        <v>100</v>
      </c>
      <c r="I19" s="166"/>
    </row>
    <row r="20" spans="1:9" ht="30.75" customHeight="1">
      <c r="A20" s="7" t="s">
        <v>7</v>
      </c>
      <c r="B20" s="7">
        <v>4002</v>
      </c>
      <c r="C20" s="8" t="s">
        <v>56</v>
      </c>
      <c r="D20" s="164"/>
      <c r="E20" s="164"/>
      <c r="F20" s="21" t="s">
        <v>69</v>
      </c>
      <c r="G20" s="14"/>
      <c r="H20" s="16">
        <v>200</v>
      </c>
      <c r="I20" s="166"/>
    </row>
    <row r="21" spans="1:9" ht="30.75" customHeight="1">
      <c r="A21" s="7" t="s">
        <v>7</v>
      </c>
      <c r="B21" s="7">
        <v>6269</v>
      </c>
      <c r="C21" s="8" t="s">
        <v>0</v>
      </c>
      <c r="D21" s="167" t="s">
        <v>68</v>
      </c>
      <c r="E21" s="168"/>
      <c r="F21" s="171" t="s">
        <v>8</v>
      </c>
      <c r="G21" s="172"/>
      <c r="H21" s="16"/>
      <c r="I21" s="166"/>
    </row>
    <row r="22" spans="1:9" ht="30.75" customHeight="1">
      <c r="A22" s="7" t="s">
        <v>7</v>
      </c>
      <c r="B22" s="7">
        <v>6270</v>
      </c>
      <c r="C22" s="8" t="s">
        <v>94</v>
      </c>
      <c r="D22" s="169"/>
      <c r="E22" s="170"/>
      <c r="F22" s="171" t="s">
        <v>71</v>
      </c>
      <c r="G22" s="172"/>
      <c r="H22" s="16"/>
      <c r="I22" s="166"/>
    </row>
    <row r="23" spans="1:9" ht="30.75" customHeight="1">
      <c r="A23" s="7" t="s">
        <v>7</v>
      </c>
      <c r="B23" s="7">
        <v>6271</v>
      </c>
      <c r="C23" s="8" t="s">
        <v>95</v>
      </c>
      <c r="D23" s="169"/>
      <c r="E23" s="170"/>
      <c r="F23" s="171" t="s">
        <v>22</v>
      </c>
      <c r="G23" s="172"/>
      <c r="H23" s="16"/>
      <c r="I23" s="166"/>
    </row>
    <row r="24" spans="1:9" ht="30.75" customHeight="1">
      <c r="A24" s="22" t="s">
        <v>7</v>
      </c>
      <c r="B24" s="22">
        <v>6278</v>
      </c>
      <c r="C24" s="23" t="s">
        <v>78</v>
      </c>
      <c r="D24" s="173" t="s">
        <v>85</v>
      </c>
      <c r="E24" s="174"/>
      <c r="F24" s="171" t="s">
        <v>26</v>
      </c>
      <c r="G24" s="172"/>
      <c r="H24" s="16"/>
      <c r="I24" s="166"/>
    </row>
    <row r="25" spans="1:9" ht="30.75" customHeight="1">
      <c r="A25" s="7" t="s">
        <v>7</v>
      </c>
      <c r="B25" s="7">
        <v>6279</v>
      </c>
      <c r="C25" s="8" t="s">
        <v>97</v>
      </c>
      <c r="D25" s="164"/>
      <c r="E25" s="164"/>
      <c r="F25" s="171" t="s">
        <v>88</v>
      </c>
      <c r="G25" s="172"/>
      <c r="H25" s="16"/>
      <c r="I25" s="166"/>
    </row>
    <row r="26" spans="1:9" ht="30.75" customHeight="1">
      <c r="A26" s="7" t="s">
        <v>7</v>
      </c>
      <c r="B26" s="7">
        <v>6281</v>
      </c>
      <c r="C26" s="8" t="s">
        <v>73</v>
      </c>
      <c r="D26" s="163" t="s">
        <v>73</v>
      </c>
      <c r="E26" s="164"/>
      <c r="F26" s="151" t="s">
        <v>99</v>
      </c>
      <c r="G26" s="152"/>
      <c r="H26" s="16"/>
      <c r="I26" s="23"/>
    </row>
    <row r="27" ht="20.25" customHeight="1"/>
    <row r="28" ht="20.25" customHeight="1"/>
    <row r="29" ht="20.25" customHeight="1"/>
    <row r="30" ht="20.25" customHeight="1"/>
    <row r="31" ht="20.25" customHeight="1"/>
    <row r="32" ht="20.25" customHeight="1"/>
    <row r="33" ht="20.25" customHeight="1"/>
    <row r="34" ht="20.25" customHeight="1"/>
  </sheetData>
  <sheetProtection/>
  <mergeCells count="38">
    <mergeCell ref="D24:E25"/>
    <mergeCell ref="F24:G24"/>
    <mergeCell ref="F25:G25"/>
    <mergeCell ref="D26:E26"/>
    <mergeCell ref="F26:G26"/>
    <mergeCell ref="D16:E17"/>
    <mergeCell ref="F16:G16"/>
    <mergeCell ref="F17:G17"/>
    <mergeCell ref="D18:E18"/>
    <mergeCell ref="I18:I25"/>
    <mergeCell ref="D19:E20"/>
    <mergeCell ref="D21:E23"/>
    <mergeCell ref="F21:G21"/>
    <mergeCell ref="F22:G22"/>
    <mergeCell ref="F23:G23"/>
    <mergeCell ref="D10:E10"/>
    <mergeCell ref="F10:G10"/>
    <mergeCell ref="D11:E12"/>
    <mergeCell ref="F11:G11"/>
    <mergeCell ref="F12:G12"/>
    <mergeCell ref="D13:E15"/>
    <mergeCell ref="F13:G13"/>
    <mergeCell ref="F14:G14"/>
    <mergeCell ref="F15:G15"/>
    <mergeCell ref="D6:D7"/>
    <mergeCell ref="F6:G6"/>
    <mergeCell ref="F7:G7"/>
    <mergeCell ref="D8:D9"/>
    <mergeCell ref="F8:G8"/>
    <mergeCell ref="F9:G9"/>
    <mergeCell ref="A2:B2"/>
    <mergeCell ref="C2:C3"/>
    <mergeCell ref="D2:G3"/>
    <mergeCell ref="H2:H3"/>
    <mergeCell ref="I2:I3"/>
    <mergeCell ref="D4:D5"/>
    <mergeCell ref="F4:G4"/>
    <mergeCell ref="F5:G5"/>
  </mergeCells>
  <printOptions/>
  <pageMargins left="0.7086614173228347" right="0.7086614173228347" top="0.7480314960629921" bottom="0.7480314960629921" header="0.31496062992125984" footer="0.31496062992125984"/>
  <pageSetup cellComments="asDisplayed" fitToHeight="1" fitToWidth="1" horizontalDpi="300" verticalDpi="300" orientation="landscape" paperSize="9" scale="48"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I17"/>
  <sheetViews>
    <sheetView zoomScale="70" zoomScaleNormal="70" zoomScaleSheetLayoutView="55" zoomScalePageLayoutView="0" workbookViewId="0" topLeftCell="A1">
      <selection activeCell="C39" sqref="C39"/>
    </sheetView>
  </sheetViews>
  <sheetFormatPr defaultColWidth="9.140625" defaultRowHeight="12"/>
  <cols>
    <col min="1" max="1" width="8.00390625" style="24" customWidth="1"/>
    <col min="2" max="2" width="11.7109375" style="24" bestFit="1" customWidth="1"/>
    <col min="3" max="3" width="43.421875" style="24" customWidth="1"/>
    <col min="4" max="4" width="15.00390625" style="24" customWidth="1"/>
    <col min="5" max="5" width="28.8515625" style="24" customWidth="1"/>
    <col min="6" max="6" width="67.421875" style="24" customWidth="1"/>
    <col min="7" max="7" width="38.140625" style="24" customWidth="1"/>
    <col min="8" max="8" width="15.28125" style="24" bestFit="1" customWidth="1"/>
    <col min="9" max="9" width="11.7109375" style="24" customWidth="1"/>
    <col min="10" max="10" width="9.140625" style="24" bestFit="1" customWidth="1"/>
    <col min="11" max="16384" width="9.140625" style="24" customWidth="1"/>
  </cols>
  <sheetData>
    <row r="1" spans="1:9" ht="42" customHeight="1">
      <c r="A1" s="25" t="s">
        <v>35</v>
      </c>
      <c r="B1" s="26"/>
      <c r="C1" s="26"/>
      <c r="D1" s="26"/>
      <c r="E1" s="27"/>
      <c r="F1" s="27"/>
      <c r="G1" s="27"/>
      <c r="H1" s="27"/>
      <c r="I1" s="27"/>
    </row>
    <row r="2" spans="1:9" ht="41.25" customHeight="1">
      <c r="A2" s="25" t="s">
        <v>101</v>
      </c>
      <c r="B2" s="26"/>
      <c r="C2" s="26"/>
      <c r="D2" s="26"/>
      <c r="E2" s="28"/>
      <c r="F2" s="27"/>
      <c r="G2" s="27"/>
      <c r="H2" s="27"/>
      <c r="I2" s="27"/>
    </row>
    <row r="3" spans="1:9" ht="15.75" customHeight="1">
      <c r="A3" s="175" t="s">
        <v>14</v>
      </c>
      <c r="B3" s="175"/>
      <c r="C3" s="176" t="s">
        <v>20</v>
      </c>
      <c r="D3" s="176" t="s">
        <v>23</v>
      </c>
      <c r="E3" s="176"/>
      <c r="F3" s="176"/>
      <c r="G3" s="176"/>
      <c r="H3" s="177" t="s">
        <v>24</v>
      </c>
      <c r="I3" s="178" t="s">
        <v>19</v>
      </c>
    </row>
    <row r="4" spans="1:9" ht="16.5" customHeight="1">
      <c r="A4" s="29" t="s">
        <v>11</v>
      </c>
      <c r="B4" s="29" t="s">
        <v>21</v>
      </c>
      <c r="C4" s="176"/>
      <c r="D4" s="176"/>
      <c r="E4" s="176"/>
      <c r="F4" s="176"/>
      <c r="G4" s="176"/>
      <c r="H4" s="177"/>
      <c r="I4" s="179"/>
    </row>
    <row r="5" spans="1:9" ht="40.5" customHeight="1">
      <c r="A5" s="30" t="s">
        <v>7</v>
      </c>
      <c r="B5" s="30">
        <v>1121</v>
      </c>
      <c r="C5" s="31" t="s">
        <v>82</v>
      </c>
      <c r="D5" s="143" t="s">
        <v>31</v>
      </c>
      <c r="E5" s="146" t="s">
        <v>33</v>
      </c>
      <c r="F5" s="144"/>
      <c r="G5" s="145"/>
      <c r="H5" s="10">
        <v>882</v>
      </c>
      <c r="I5" s="165" t="s">
        <v>36</v>
      </c>
    </row>
    <row r="6" spans="1:9" ht="40.5" customHeight="1">
      <c r="A6" s="30" t="s">
        <v>7</v>
      </c>
      <c r="B6" s="30">
        <v>1124</v>
      </c>
      <c r="C6" s="31" t="s">
        <v>103</v>
      </c>
      <c r="D6" s="143"/>
      <c r="E6" s="148"/>
      <c r="F6" s="180" t="s">
        <v>104</v>
      </c>
      <c r="G6" s="181"/>
      <c r="H6" s="10">
        <v>794</v>
      </c>
      <c r="I6" s="166"/>
    </row>
    <row r="7" spans="1:9" ht="40.5" customHeight="1">
      <c r="A7" s="30" t="s">
        <v>7</v>
      </c>
      <c r="B7" s="30">
        <v>2121</v>
      </c>
      <c r="C7" s="31" t="s">
        <v>107</v>
      </c>
      <c r="D7" s="143"/>
      <c r="E7" s="146" t="s">
        <v>33</v>
      </c>
      <c r="F7" s="144"/>
      <c r="G7" s="145"/>
      <c r="H7" s="10">
        <v>29</v>
      </c>
      <c r="I7" s="165" t="s">
        <v>39</v>
      </c>
    </row>
    <row r="8" spans="1:9" ht="40.5" customHeight="1">
      <c r="A8" s="30" t="s">
        <v>7</v>
      </c>
      <c r="B8" s="30">
        <v>2124</v>
      </c>
      <c r="C8" s="31" t="s">
        <v>110</v>
      </c>
      <c r="D8" s="143"/>
      <c r="E8" s="148"/>
      <c r="F8" s="180" t="s">
        <v>104</v>
      </c>
      <c r="G8" s="181"/>
      <c r="H8" s="12">
        <v>26</v>
      </c>
      <c r="I8" s="166"/>
    </row>
    <row r="9" spans="1:9" ht="40.5" customHeight="1">
      <c r="A9" s="30" t="s">
        <v>7</v>
      </c>
      <c r="B9" s="30">
        <v>1221</v>
      </c>
      <c r="C9" s="31" t="s">
        <v>111</v>
      </c>
      <c r="D9" s="146" t="s">
        <v>28</v>
      </c>
      <c r="E9" s="146" t="s">
        <v>113</v>
      </c>
      <c r="F9" s="144"/>
      <c r="G9" s="145"/>
      <c r="H9" s="12">
        <v>1762</v>
      </c>
      <c r="I9" s="165" t="s">
        <v>36</v>
      </c>
    </row>
    <row r="10" spans="1:9" ht="40.5" customHeight="1">
      <c r="A10" s="30" t="s">
        <v>7</v>
      </c>
      <c r="B10" s="30">
        <v>1224</v>
      </c>
      <c r="C10" s="31" t="s">
        <v>116</v>
      </c>
      <c r="D10" s="147"/>
      <c r="E10" s="148"/>
      <c r="F10" s="180" t="s">
        <v>104</v>
      </c>
      <c r="G10" s="181"/>
      <c r="H10" s="12">
        <v>1586</v>
      </c>
      <c r="I10" s="166"/>
    </row>
    <row r="11" spans="1:9" ht="40.5" customHeight="1">
      <c r="A11" s="30" t="s">
        <v>7</v>
      </c>
      <c r="B11" s="30">
        <v>2221</v>
      </c>
      <c r="C11" s="31" t="s">
        <v>118</v>
      </c>
      <c r="D11" s="147"/>
      <c r="E11" s="146" t="s">
        <v>119</v>
      </c>
      <c r="F11" s="144"/>
      <c r="G11" s="145"/>
      <c r="H11" s="12">
        <v>59</v>
      </c>
      <c r="I11" s="165" t="s">
        <v>39</v>
      </c>
    </row>
    <row r="12" spans="1:9" ht="40.5" customHeight="1">
      <c r="A12" s="30" t="s">
        <v>7</v>
      </c>
      <c r="B12" s="30">
        <v>2224</v>
      </c>
      <c r="C12" s="31" t="s">
        <v>121</v>
      </c>
      <c r="D12" s="147"/>
      <c r="E12" s="148"/>
      <c r="F12" s="180" t="s">
        <v>104</v>
      </c>
      <c r="G12" s="181"/>
      <c r="H12" s="12">
        <v>53</v>
      </c>
      <c r="I12" s="166"/>
    </row>
    <row r="13" spans="1:9" ht="40.5" customHeight="1">
      <c r="A13" s="30" t="s">
        <v>7</v>
      </c>
      <c r="B13" s="30">
        <v>1331</v>
      </c>
      <c r="C13" s="31" t="s">
        <v>115</v>
      </c>
      <c r="D13" s="146" t="s">
        <v>57</v>
      </c>
      <c r="E13" s="146" t="s">
        <v>122</v>
      </c>
      <c r="F13" s="144"/>
      <c r="G13" s="145"/>
      <c r="H13" s="12">
        <v>2795</v>
      </c>
      <c r="I13" s="165" t="s">
        <v>36</v>
      </c>
    </row>
    <row r="14" spans="1:9" ht="40.5" customHeight="1">
      <c r="A14" s="30" t="s">
        <v>7</v>
      </c>
      <c r="B14" s="30">
        <v>1334</v>
      </c>
      <c r="C14" s="31" t="s">
        <v>125</v>
      </c>
      <c r="D14" s="147"/>
      <c r="E14" s="148"/>
      <c r="F14" s="180" t="s">
        <v>104</v>
      </c>
      <c r="G14" s="181"/>
      <c r="H14" s="12">
        <v>2516</v>
      </c>
      <c r="I14" s="166"/>
    </row>
    <row r="15" spans="1:9" ht="40.5" customHeight="1">
      <c r="A15" s="30" t="s">
        <v>7</v>
      </c>
      <c r="B15" s="30">
        <v>2331</v>
      </c>
      <c r="C15" s="31" t="s">
        <v>127</v>
      </c>
      <c r="D15" s="147"/>
      <c r="E15" s="146" t="s">
        <v>128</v>
      </c>
      <c r="F15" s="144"/>
      <c r="G15" s="145"/>
      <c r="H15" s="12">
        <v>93</v>
      </c>
      <c r="I15" s="165" t="s">
        <v>39</v>
      </c>
    </row>
    <row r="16" spans="1:9" ht="40.5" customHeight="1">
      <c r="A16" s="30" t="s">
        <v>7</v>
      </c>
      <c r="B16" s="30">
        <v>2334</v>
      </c>
      <c r="C16" s="31" t="s">
        <v>131</v>
      </c>
      <c r="D16" s="148"/>
      <c r="E16" s="148"/>
      <c r="F16" s="180" t="s">
        <v>104</v>
      </c>
      <c r="G16" s="181"/>
      <c r="H16" s="12">
        <v>84</v>
      </c>
      <c r="I16" s="166"/>
    </row>
    <row r="17" spans="1:9" ht="40.5" customHeight="1">
      <c r="A17" s="30" t="s">
        <v>7</v>
      </c>
      <c r="B17" s="30">
        <v>4011</v>
      </c>
      <c r="C17" s="31" t="s">
        <v>132</v>
      </c>
      <c r="D17" s="182" t="s">
        <v>6</v>
      </c>
      <c r="E17" s="183"/>
      <c r="F17" s="183"/>
      <c r="G17" s="184"/>
      <c r="H17" s="16">
        <v>200</v>
      </c>
      <c r="I17" s="15" t="s">
        <v>36</v>
      </c>
    </row>
  </sheetData>
  <sheetProtection/>
  <mergeCells count="33">
    <mergeCell ref="I15:I16"/>
    <mergeCell ref="F16:G16"/>
    <mergeCell ref="D17:G17"/>
    <mergeCell ref="F11:G11"/>
    <mergeCell ref="I11:I12"/>
    <mergeCell ref="F12:G12"/>
    <mergeCell ref="D13:D16"/>
    <mergeCell ref="E13:E14"/>
    <mergeCell ref="F13:G13"/>
    <mergeCell ref="I13:I14"/>
    <mergeCell ref="F14:G14"/>
    <mergeCell ref="E15:E16"/>
    <mergeCell ref="F15:G15"/>
    <mergeCell ref="E7:E8"/>
    <mergeCell ref="F7:G7"/>
    <mergeCell ref="I7:I8"/>
    <mergeCell ref="F8:G8"/>
    <mergeCell ref="D9:D12"/>
    <mergeCell ref="E9:E10"/>
    <mergeCell ref="F9:G9"/>
    <mergeCell ref="I9:I10"/>
    <mergeCell ref="F10:G10"/>
    <mergeCell ref="E11:E12"/>
    <mergeCell ref="A3:B3"/>
    <mergeCell ref="C3:C4"/>
    <mergeCell ref="D3:G4"/>
    <mergeCell ref="H3:H4"/>
    <mergeCell ref="I3:I4"/>
    <mergeCell ref="D5:D8"/>
    <mergeCell ref="E5:E6"/>
    <mergeCell ref="F5:G5"/>
    <mergeCell ref="I5:I6"/>
    <mergeCell ref="F6:G6"/>
  </mergeCells>
  <printOptions/>
  <pageMargins left="0.7086614173228347" right="0.7086614173228347" top="0.7480314960629921" bottom="0.7480314960629921" header="0.31496062992125984" footer="0.31496062992125984"/>
  <pageSetup cellComments="asDisplayed" fitToHeight="1" fitToWidth="1" horizontalDpi="300" verticalDpi="300" orientation="landscape" paperSize="9" scale="61" r:id="rId1"/>
</worksheet>
</file>

<file path=xl/worksheets/sheet4.xml><?xml version="1.0" encoding="utf-8"?>
<worksheet xmlns="http://schemas.openxmlformats.org/spreadsheetml/2006/main" xmlns:r="http://schemas.openxmlformats.org/officeDocument/2006/relationships">
  <sheetPr>
    <tabColor indexed="51"/>
    <pageSetUpPr fitToPage="1"/>
  </sheetPr>
  <dimension ref="A1:J58"/>
  <sheetViews>
    <sheetView view="pageBreakPreview" zoomScale="55" zoomScaleNormal="84" zoomScaleSheetLayoutView="55" zoomScalePageLayoutView="0" workbookViewId="0" topLeftCell="A1">
      <selection activeCell="C39" sqref="C39"/>
    </sheetView>
  </sheetViews>
  <sheetFormatPr defaultColWidth="9.140625" defaultRowHeight="12"/>
  <cols>
    <col min="1" max="1" width="8.00390625" style="1" customWidth="1"/>
    <col min="2" max="2" width="11.8515625" style="1" bestFit="1" customWidth="1"/>
    <col min="3" max="3" width="71.140625" style="1" bestFit="1" customWidth="1"/>
    <col min="4" max="4" width="15.00390625" style="1" customWidth="1"/>
    <col min="5" max="5" width="41.57421875" style="1" bestFit="1" customWidth="1"/>
    <col min="6" max="6" width="67.421875" style="1" customWidth="1"/>
    <col min="7" max="7" width="38.140625" style="1" customWidth="1"/>
    <col min="8" max="8" width="15.421875" style="1" customWidth="1"/>
    <col min="9" max="9" width="15.28125" style="1" bestFit="1" customWidth="1"/>
    <col min="10" max="10" width="11.7109375" style="1" customWidth="1"/>
    <col min="11" max="11" width="9.140625" style="1" bestFit="1" customWidth="1"/>
    <col min="12" max="16384" width="9.140625" style="1" customWidth="1"/>
  </cols>
  <sheetData>
    <row r="1" spans="1:10" ht="41.25" customHeight="1">
      <c r="A1" s="3" t="s">
        <v>109</v>
      </c>
      <c r="B1" s="4"/>
      <c r="C1" s="4"/>
      <c r="D1" s="4"/>
      <c r="E1" s="5"/>
      <c r="F1" s="5"/>
      <c r="G1" s="5"/>
      <c r="H1" s="5"/>
      <c r="I1" s="5"/>
      <c r="J1" s="5"/>
    </row>
    <row r="2" spans="1:10" ht="15.75" customHeight="1">
      <c r="A2" s="137" t="s">
        <v>14</v>
      </c>
      <c r="B2" s="137"/>
      <c r="C2" s="138" t="s">
        <v>20</v>
      </c>
      <c r="D2" s="139" t="s">
        <v>23</v>
      </c>
      <c r="E2" s="139"/>
      <c r="F2" s="139"/>
      <c r="G2" s="139"/>
      <c r="H2" s="138" t="s">
        <v>79</v>
      </c>
      <c r="I2" s="185" t="s">
        <v>24</v>
      </c>
      <c r="J2" s="138" t="s">
        <v>19</v>
      </c>
    </row>
    <row r="3" spans="1:10" ht="16.5" customHeight="1">
      <c r="A3" s="6" t="s">
        <v>11</v>
      </c>
      <c r="B3" s="6" t="s">
        <v>21</v>
      </c>
      <c r="C3" s="138"/>
      <c r="D3" s="139"/>
      <c r="E3" s="139"/>
      <c r="F3" s="139"/>
      <c r="G3" s="139"/>
      <c r="H3" s="138"/>
      <c r="I3" s="185"/>
      <c r="J3" s="138"/>
    </row>
    <row r="4" spans="1:10" ht="30.75" customHeight="1">
      <c r="A4" s="22" t="s">
        <v>135</v>
      </c>
      <c r="B4" s="22">
        <v>1011</v>
      </c>
      <c r="C4" s="23" t="s">
        <v>138</v>
      </c>
      <c r="D4" s="148" t="s">
        <v>139</v>
      </c>
      <c r="E4" s="186" t="s">
        <v>33</v>
      </c>
      <c r="F4" s="187"/>
      <c r="G4" s="188"/>
      <c r="H4" s="33">
        <v>0.7</v>
      </c>
      <c r="I4" s="34">
        <v>1176</v>
      </c>
      <c r="J4" s="166" t="s">
        <v>36</v>
      </c>
    </row>
    <row r="5" spans="1:10" ht="30.75" customHeight="1">
      <c r="A5" s="7" t="s">
        <v>135</v>
      </c>
      <c r="B5" s="7">
        <v>1013</v>
      </c>
      <c r="C5" s="8" t="s">
        <v>140</v>
      </c>
      <c r="D5" s="143"/>
      <c r="E5" s="186"/>
      <c r="F5" s="35"/>
      <c r="G5" s="36" t="s">
        <v>143</v>
      </c>
      <c r="H5" s="37">
        <v>0.7</v>
      </c>
      <c r="I5" s="10">
        <v>1058</v>
      </c>
      <c r="J5" s="166"/>
    </row>
    <row r="6" spans="1:10" ht="30.75" customHeight="1">
      <c r="A6" s="7" t="s">
        <v>135</v>
      </c>
      <c r="B6" s="7">
        <v>1015</v>
      </c>
      <c r="C6" s="8" t="s">
        <v>144</v>
      </c>
      <c r="D6" s="143"/>
      <c r="E6" s="189" t="s">
        <v>33</v>
      </c>
      <c r="F6" s="144"/>
      <c r="G6" s="145"/>
      <c r="H6" s="37">
        <v>0.7</v>
      </c>
      <c r="I6" s="10">
        <v>39</v>
      </c>
      <c r="J6" s="165" t="s">
        <v>39</v>
      </c>
    </row>
    <row r="7" spans="1:10" ht="30.75" customHeight="1">
      <c r="A7" s="7" t="s">
        <v>135</v>
      </c>
      <c r="B7" s="7">
        <v>1017</v>
      </c>
      <c r="C7" s="8" t="s">
        <v>145</v>
      </c>
      <c r="D7" s="143"/>
      <c r="E7" s="186"/>
      <c r="F7" s="38"/>
      <c r="G7" s="36" t="s">
        <v>143</v>
      </c>
      <c r="H7" s="37">
        <v>0.7</v>
      </c>
      <c r="I7" s="12">
        <v>35</v>
      </c>
      <c r="J7" s="166"/>
    </row>
    <row r="8" spans="1:10" ht="30.75" customHeight="1">
      <c r="A8" s="7" t="s">
        <v>135</v>
      </c>
      <c r="B8" s="7">
        <v>1021</v>
      </c>
      <c r="C8" s="8" t="s">
        <v>147</v>
      </c>
      <c r="D8" s="146" t="s">
        <v>148</v>
      </c>
      <c r="E8" s="189" t="s">
        <v>44</v>
      </c>
      <c r="F8" s="144"/>
      <c r="G8" s="145"/>
      <c r="H8" s="37">
        <v>0.7</v>
      </c>
      <c r="I8" s="12">
        <v>2349</v>
      </c>
      <c r="J8" s="165" t="s">
        <v>36</v>
      </c>
    </row>
    <row r="9" spans="1:10" ht="30.75" customHeight="1">
      <c r="A9" s="7" t="s">
        <v>135</v>
      </c>
      <c r="B9" s="7">
        <v>1023</v>
      </c>
      <c r="C9" s="8" t="s">
        <v>149</v>
      </c>
      <c r="D9" s="147"/>
      <c r="E9" s="186"/>
      <c r="F9" s="38"/>
      <c r="G9" s="36" t="s">
        <v>143</v>
      </c>
      <c r="H9" s="37">
        <v>0.7</v>
      </c>
      <c r="I9" s="12">
        <v>2114</v>
      </c>
      <c r="J9" s="166"/>
    </row>
    <row r="10" spans="1:10" ht="30.75" customHeight="1">
      <c r="A10" s="7" t="s">
        <v>135</v>
      </c>
      <c r="B10" s="7">
        <v>1025</v>
      </c>
      <c r="C10" s="8" t="s">
        <v>151</v>
      </c>
      <c r="D10" s="147"/>
      <c r="E10" s="189" t="s">
        <v>130</v>
      </c>
      <c r="F10" s="144"/>
      <c r="G10" s="145"/>
      <c r="H10" s="37">
        <v>0.7</v>
      </c>
      <c r="I10" s="12">
        <v>77</v>
      </c>
      <c r="J10" s="165" t="s">
        <v>39</v>
      </c>
    </row>
    <row r="11" spans="1:10" ht="30.75" customHeight="1">
      <c r="A11" s="7" t="s">
        <v>135</v>
      </c>
      <c r="B11" s="7">
        <v>1027</v>
      </c>
      <c r="C11" s="8" t="s">
        <v>27</v>
      </c>
      <c r="D11" s="147"/>
      <c r="E11" s="186"/>
      <c r="F11" s="35"/>
      <c r="G11" s="36" t="s">
        <v>143</v>
      </c>
      <c r="H11" s="37">
        <v>0.7</v>
      </c>
      <c r="I11" s="12">
        <v>69</v>
      </c>
      <c r="J11" s="166"/>
    </row>
    <row r="12" spans="1:10" ht="30.75" customHeight="1">
      <c r="A12" s="7" t="s">
        <v>135</v>
      </c>
      <c r="B12" s="7">
        <v>1031</v>
      </c>
      <c r="C12" s="8" t="s">
        <v>152</v>
      </c>
      <c r="D12" s="146" t="s">
        <v>154</v>
      </c>
      <c r="E12" s="189" t="s">
        <v>102</v>
      </c>
      <c r="F12" s="144"/>
      <c r="G12" s="145"/>
      <c r="H12" s="37">
        <v>0.7</v>
      </c>
      <c r="I12" s="12">
        <v>3727</v>
      </c>
      <c r="J12" s="165" t="s">
        <v>36</v>
      </c>
    </row>
    <row r="13" spans="1:10" ht="30.75" customHeight="1">
      <c r="A13" s="7" t="s">
        <v>135</v>
      </c>
      <c r="B13" s="7">
        <v>1033</v>
      </c>
      <c r="C13" s="8" t="s">
        <v>155</v>
      </c>
      <c r="D13" s="147"/>
      <c r="E13" s="186"/>
      <c r="F13" s="35"/>
      <c r="G13" s="36" t="s">
        <v>143</v>
      </c>
      <c r="H13" s="37">
        <v>0.7</v>
      </c>
      <c r="I13" s="12">
        <v>3354</v>
      </c>
      <c r="J13" s="166"/>
    </row>
    <row r="14" spans="1:10" ht="30.75" customHeight="1">
      <c r="A14" s="7" t="s">
        <v>135</v>
      </c>
      <c r="B14" s="7">
        <v>1035</v>
      </c>
      <c r="C14" s="8" t="s">
        <v>156</v>
      </c>
      <c r="D14" s="147"/>
      <c r="E14" s="189" t="s">
        <v>157</v>
      </c>
      <c r="F14" s="144"/>
      <c r="G14" s="145"/>
      <c r="H14" s="37">
        <v>0.7</v>
      </c>
      <c r="I14" s="12">
        <v>123</v>
      </c>
      <c r="J14" s="165" t="s">
        <v>39</v>
      </c>
    </row>
    <row r="15" spans="1:10" ht="30.75" customHeight="1">
      <c r="A15" s="7" t="s">
        <v>135</v>
      </c>
      <c r="B15" s="7">
        <v>1037</v>
      </c>
      <c r="C15" s="8" t="s">
        <v>142</v>
      </c>
      <c r="D15" s="147"/>
      <c r="E15" s="186"/>
      <c r="F15" s="35"/>
      <c r="G15" s="36" t="s">
        <v>143</v>
      </c>
      <c r="H15" s="37">
        <v>0.7</v>
      </c>
      <c r="I15" s="12">
        <v>111</v>
      </c>
      <c r="J15" s="166"/>
    </row>
    <row r="16" spans="1:10" ht="30.75" customHeight="1">
      <c r="A16" s="7" t="s">
        <v>135</v>
      </c>
      <c r="B16" s="7">
        <v>1131</v>
      </c>
      <c r="C16" s="8" t="s">
        <v>158</v>
      </c>
      <c r="D16" s="182" t="s">
        <v>159</v>
      </c>
      <c r="E16" s="183"/>
      <c r="F16" s="183"/>
      <c r="G16" s="184"/>
      <c r="H16" s="37">
        <v>0.7</v>
      </c>
      <c r="I16" s="16">
        <v>200</v>
      </c>
      <c r="J16" s="190" t="s">
        <v>36</v>
      </c>
    </row>
    <row r="17" spans="1:10" ht="30.75" customHeight="1">
      <c r="A17" s="7" t="s">
        <v>135</v>
      </c>
      <c r="B17" s="7">
        <v>1141</v>
      </c>
      <c r="C17" s="8" t="s">
        <v>160</v>
      </c>
      <c r="D17" s="153" t="s">
        <v>112</v>
      </c>
      <c r="E17" s="193"/>
      <c r="F17" s="193"/>
      <c r="G17" s="154"/>
      <c r="H17" s="37">
        <v>0.7</v>
      </c>
      <c r="I17" s="16">
        <v>100</v>
      </c>
      <c r="J17" s="191"/>
    </row>
    <row r="18" spans="1:10" ht="30.75" customHeight="1">
      <c r="A18" s="7" t="s">
        <v>135</v>
      </c>
      <c r="B18" s="7">
        <v>1142</v>
      </c>
      <c r="C18" s="8" t="s">
        <v>161</v>
      </c>
      <c r="D18" s="194"/>
      <c r="E18" s="195"/>
      <c r="F18" s="195"/>
      <c r="G18" s="196"/>
      <c r="H18" s="37">
        <v>0.7</v>
      </c>
      <c r="I18" s="16">
        <v>200</v>
      </c>
      <c r="J18" s="191"/>
    </row>
    <row r="19" spans="1:10" ht="30.75" customHeight="1">
      <c r="A19" s="7" t="s">
        <v>135</v>
      </c>
      <c r="B19" s="7">
        <v>1151</v>
      </c>
      <c r="C19" s="8" t="s">
        <v>162</v>
      </c>
      <c r="D19" s="197" t="s">
        <v>124</v>
      </c>
      <c r="E19" s="146" t="s">
        <v>163</v>
      </c>
      <c r="F19" s="21" t="s">
        <v>2</v>
      </c>
      <c r="G19" s="40" t="s">
        <v>164</v>
      </c>
      <c r="H19" s="37">
        <v>0.7</v>
      </c>
      <c r="I19" s="16">
        <v>161</v>
      </c>
      <c r="J19" s="191"/>
    </row>
    <row r="20" spans="1:10" ht="30.75" customHeight="1">
      <c r="A20" s="7" t="s">
        <v>135</v>
      </c>
      <c r="B20" s="7">
        <v>1152</v>
      </c>
      <c r="C20" s="8" t="s">
        <v>165</v>
      </c>
      <c r="D20" s="198"/>
      <c r="E20" s="147"/>
      <c r="F20" s="21" t="s">
        <v>168</v>
      </c>
      <c r="G20" s="40" t="s">
        <v>172</v>
      </c>
      <c r="H20" s="37">
        <v>0.7</v>
      </c>
      <c r="I20" s="16">
        <v>118</v>
      </c>
      <c r="J20" s="191"/>
    </row>
    <row r="21" spans="1:10" ht="30.75" customHeight="1">
      <c r="A21" s="7" t="s">
        <v>135</v>
      </c>
      <c r="B21" s="7">
        <v>1153</v>
      </c>
      <c r="C21" s="8" t="s">
        <v>47</v>
      </c>
      <c r="D21" s="198"/>
      <c r="E21" s="147"/>
      <c r="F21" s="21" t="s">
        <v>175</v>
      </c>
      <c r="G21" s="40" t="s">
        <v>177</v>
      </c>
      <c r="H21" s="37">
        <v>0.7</v>
      </c>
      <c r="I21" s="16">
        <v>65</v>
      </c>
      <c r="J21" s="191"/>
    </row>
    <row r="22" spans="1:10" ht="30.75" customHeight="1">
      <c r="A22" s="7" t="s">
        <v>135</v>
      </c>
      <c r="B22" s="7">
        <v>1211</v>
      </c>
      <c r="C22" s="8" t="s">
        <v>178</v>
      </c>
      <c r="D22" s="198"/>
      <c r="E22" s="147"/>
      <c r="F22" s="21" t="s">
        <v>179</v>
      </c>
      <c r="G22" s="40" t="s">
        <v>106</v>
      </c>
      <c r="H22" s="37">
        <v>0.7</v>
      </c>
      <c r="I22" s="42">
        <f>ROUND(1172*63/1000,)</f>
        <v>74</v>
      </c>
      <c r="J22" s="191"/>
    </row>
    <row r="23" spans="1:10" ht="30.75" customHeight="1">
      <c r="A23" s="7" t="s">
        <v>135</v>
      </c>
      <c r="B23" s="7">
        <v>1212</v>
      </c>
      <c r="C23" s="8" t="s">
        <v>181</v>
      </c>
      <c r="D23" s="198"/>
      <c r="E23" s="147"/>
      <c r="F23" s="21" t="s">
        <v>182</v>
      </c>
      <c r="G23" s="40" t="s">
        <v>183</v>
      </c>
      <c r="H23" s="37">
        <v>0.7</v>
      </c>
      <c r="I23" s="42">
        <f>ROUND(1172*42/1000,)</f>
        <v>49</v>
      </c>
      <c r="J23" s="191"/>
    </row>
    <row r="24" spans="1:10" s="32" customFormat="1" ht="30.75" customHeight="1">
      <c r="A24" s="43" t="s">
        <v>135</v>
      </c>
      <c r="B24" s="43">
        <v>1235</v>
      </c>
      <c r="C24" s="44" t="s">
        <v>186</v>
      </c>
      <c r="D24" s="198"/>
      <c r="E24" s="148"/>
      <c r="F24" s="45" t="s">
        <v>187</v>
      </c>
      <c r="G24" s="46" t="s">
        <v>188</v>
      </c>
      <c r="H24" s="47">
        <v>0.7</v>
      </c>
      <c r="I24" s="48">
        <v>28</v>
      </c>
      <c r="J24" s="191"/>
    </row>
    <row r="25" spans="1:10" ht="30.75" customHeight="1">
      <c r="A25" s="7" t="s">
        <v>135</v>
      </c>
      <c r="B25" s="7">
        <v>1155</v>
      </c>
      <c r="C25" s="8" t="s">
        <v>189</v>
      </c>
      <c r="D25" s="198"/>
      <c r="E25" s="146" t="s">
        <v>190</v>
      </c>
      <c r="F25" s="21" t="s">
        <v>2</v>
      </c>
      <c r="G25" s="40" t="s">
        <v>164</v>
      </c>
      <c r="H25" s="37">
        <v>0.7</v>
      </c>
      <c r="I25" s="16">
        <v>322</v>
      </c>
      <c r="J25" s="191"/>
    </row>
    <row r="26" spans="1:10" ht="30.75" customHeight="1">
      <c r="A26" s="7" t="s">
        <v>135</v>
      </c>
      <c r="B26" s="7">
        <v>1156</v>
      </c>
      <c r="C26" s="8" t="s">
        <v>193</v>
      </c>
      <c r="D26" s="198"/>
      <c r="E26" s="147"/>
      <c r="F26" s="21" t="s">
        <v>168</v>
      </c>
      <c r="G26" s="40" t="s">
        <v>172</v>
      </c>
      <c r="H26" s="37">
        <v>0.7</v>
      </c>
      <c r="I26" s="16">
        <v>235</v>
      </c>
      <c r="J26" s="191"/>
    </row>
    <row r="27" spans="1:10" ht="30.75" customHeight="1">
      <c r="A27" s="7" t="s">
        <v>135</v>
      </c>
      <c r="B27" s="7">
        <v>1157</v>
      </c>
      <c r="C27" s="8" t="s">
        <v>194</v>
      </c>
      <c r="D27" s="198"/>
      <c r="E27" s="147"/>
      <c r="F27" s="21" t="s">
        <v>175</v>
      </c>
      <c r="G27" s="40" t="s">
        <v>177</v>
      </c>
      <c r="H27" s="37">
        <v>0.7</v>
      </c>
      <c r="I27" s="16">
        <v>129</v>
      </c>
      <c r="J27" s="191"/>
    </row>
    <row r="28" spans="1:10" ht="30.75" customHeight="1">
      <c r="A28" s="7" t="s">
        <v>135</v>
      </c>
      <c r="B28" s="7">
        <v>1213</v>
      </c>
      <c r="C28" s="8" t="s">
        <v>195</v>
      </c>
      <c r="D28" s="198"/>
      <c r="E28" s="147"/>
      <c r="F28" s="21" t="s">
        <v>179</v>
      </c>
      <c r="G28" s="40" t="s">
        <v>106</v>
      </c>
      <c r="H28" s="37">
        <v>0.7</v>
      </c>
      <c r="I28" s="42">
        <f>ROUND(2342*63/1000,)</f>
        <v>148</v>
      </c>
      <c r="J28" s="191"/>
    </row>
    <row r="29" spans="1:10" ht="30.75" customHeight="1">
      <c r="A29" s="7" t="s">
        <v>135</v>
      </c>
      <c r="B29" s="7">
        <v>1214</v>
      </c>
      <c r="C29" s="8" t="s">
        <v>196</v>
      </c>
      <c r="D29" s="198"/>
      <c r="E29" s="147"/>
      <c r="F29" s="21" t="s">
        <v>182</v>
      </c>
      <c r="G29" s="40" t="s">
        <v>183</v>
      </c>
      <c r="H29" s="37">
        <v>0.7</v>
      </c>
      <c r="I29" s="42">
        <v>99</v>
      </c>
      <c r="J29" s="191"/>
    </row>
    <row r="30" spans="1:10" s="32" customFormat="1" ht="30.75" customHeight="1">
      <c r="A30" s="43" t="s">
        <v>135</v>
      </c>
      <c r="B30" s="43">
        <v>1236</v>
      </c>
      <c r="C30" s="44" t="s">
        <v>199</v>
      </c>
      <c r="D30" s="198"/>
      <c r="E30" s="148"/>
      <c r="F30" s="45" t="s">
        <v>187</v>
      </c>
      <c r="G30" s="46" t="s">
        <v>188</v>
      </c>
      <c r="H30" s="47">
        <v>0.7</v>
      </c>
      <c r="I30" s="48">
        <v>56</v>
      </c>
      <c r="J30" s="191"/>
    </row>
    <row r="31" spans="1:10" ht="30.75" customHeight="1">
      <c r="A31" s="7" t="s">
        <v>135</v>
      </c>
      <c r="B31" s="7">
        <v>1159</v>
      </c>
      <c r="C31" s="8" t="s">
        <v>201</v>
      </c>
      <c r="D31" s="198"/>
      <c r="E31" s="146" t="s">
        <v>203</v>
      </c>
      <c r="F31" s="21" t="s">
        <v>2</v>
      </c>
      <c r="G31" s="40" t="s">
        <v>164</v>
      </c>
      <c r="H31" s="37">
        <v>0.7</v>
      </c>
      <c r="I31" s="16">
        <v>511</v>
      </c>
      <c r="J31" s="191"/>
    </row>
    <row r="32" spans="1:10" ht="30.75" customHeight="1">
      <c r="A32" s="7" t="s">
        <v>135</v>
      </c>
      <c r="B32" s="7">
        <v>1160</v>
      </c>
      <c r="C32" s="8" t="s">
        <v>174</v>
      </c>
      <c r="D32" s="198"/>
      <c r="E32" s="147"/>
      <c r="F32" s="21" t="s">
        <v>168</v>
      </c>
      <c r="G32" s="40" t="s">
        <v>172</v>
      </c>
      <c r="H32" s="37">
        <v>0.7</v>
      </c>
      <c r="I32" s="16">
        <v>373</v>
      </c>
      <c r="J32" s="191"/>
    </row>
    <row r="33" spans="1:10" ht="30.75" customHeight="1">
      <c r="A33" s="7" t="s">
        <v>135</v>
      </c>
      <c r="B33" s="7">
        <v>1161</v>
      </c>
      <c r="C33" s="8" t="s">
        <v>98</v>
      </c>
      <c r="D33" s="198"/>
      <c r="E33" s="147"/>
      <c r="F33" s="21" t="s">
        <v>175</v>
      </c>
      <c r="G33" s="40" t="s">
        <v>177</v>
      </c>
      <c r="H33" s="37">
        <v>0.7</v>
      </c>
      <c r="I33" s="16">
        <v>205</v>
      </c>
      <c r="J33" s="191"/>
    </row>
    <row r="34" spans="1:10" ht="30.75" customHeight="1">
      <c r="A34" s="7" t="s">
        <v>135</v>
      </c>
      <c r="B34" s="7">
        <v>1215</v>
      </c>
      <c r="C34" s="8" t="s">
        <v>205</v>
      </c>
      <c r="D34" s="198"/>
      <c r="E34" s="147"/>
      <c r="F34" s="21" t="s">
        <v>179</v>
      </c>
      <c r="G34" s="40" t="s">
        <v>106</v>
      </c>
      <c r="H34" s="37">
        <v>0.7</v>
      </c>
      <c r="I34" s="42">
        <v>235</v>
      </c>
      <c r="J34" s="191"/>
    </row>
    <row r="35" spans="1:10" ht="30.75" customHeight="1">
      <c r="A35" s="7" t="s">
        <v>135</v>
      </c>
      <c r="B35" s="7">
        <v>1216</v>
      </c>
      <c r="C35" s="8" t="s">
        <v>206</v>
      </c>
      <c r="D35" s="198"/>
      <c r="E35" s="147"/>
      <c r="F35" s="21" t="s">
        <v>182</v>
      </c>
      <c r="G35" s="40" t="s">
        <v>183</v>
      </c>
      <c r="H35" s="37">
        <v>0.7</v>
      </c>
      <c r="I35" s="42">
        <v>157</v>
      </c>
      <c r="J35" s="191"/>
    </row>
    <row r="36" spans="1:10" s="32" customFormat="1" ht="30.75" customHeight="1">
      <c r="A36" s="43" t="s">
        <v>135</v>
      </c>
      <c r="B36" s="43">
        <v>1237</v>
      </c>
      <c r="C36" s="44" t="s">
        <v>207</v>
      </c>
      <c r="D36" s="198"/>
      <c r="E36" s="148"/>
      <c r="F36" s="45" t="s">
        <v>187</v>
      </c>
      <c r="G36" s="46" t="s">
        <v>188</v>
      </c>
      <c r="H36" s="47">
        <v>0.7</v>
      </c>
      <c r="I36" s="48">
        <v>89</v>
      </c>
      <c r="J36" s="191"/>
    </row>
    <row r="37" spans="1:10" ht="30.75" customHeight="1">
      <c r="A37" s="7" t="s">
        <v>135</v>
      </c>
      <c r="B37" s="7">
        <v>1175</v>
      </c>
      <c r="C37" s="8" t="s">
        <v>208</v>
      </c>
      <c r="D37" s="198"/>
      <c r="E37" s="146" t="s">
        <v>209</v>
      </c>
      <c r="F37" s="21" t="s">
        <v>2</v>
      </c>
      <c r="G37" s="49" t="s">
        <v>164</v>
      </c>
      <c r="H37" s="37">
        <v>0.7</v>
      </c>
      <c r="I37" s="16">
        <v>145</v>
      </c>
      <c r="J37" s="191"/>
    </row>
    <row r="38" spans="1:10" ht="30.75" customHeight="1">
      <c r="A38" s="7" t="s">
        <v>135</v>
      </c>
      <c r="B38" s="7">
        <v>1176</v>
      </c>
      <c r="C38" s="8" t="s">
        <v>210</v>
      </c>
      <c r="D38" s="198"/>
      <c r="E38" s="147"/>
      <c r="F38" s="21" t="s">
        <v>168</v>
      </c>
      <c r="G38" s="49" t="s">
        <v>213</v>
      </c>
      <c r="H38" s="37">
        <v>0.7</v>
      </c>
      <c r="I38" s="16">
        <v>106</v>
      </c>
      <c r="J38" s="191"/>
    </row>
    <row r="39" spans="1:10" ht="30.75" customHeight="1">
      <c r="A39" s="7" t="s">
        <v>135</v>
      </c>
      <c r="B39" s="7">
        <v>1177</v>
      </c>
      <c r="C39" s="8" t="s">
        <v>217</v>
      </c>
      <c r="D39" s="198"/>
      <c r="E39" s="147"/>
      <c r="F39" s="21" t="s">
        <v>175</v>
      </c>
      <c r="G39" s="49" t="s">
        <v>177</v>
      </c>
      <c r="H39" s="37">
        <v>0.7</v>
      </c>
      <c r="I39" s="16">
        <v>58</v>
      </c>
      <c r="J39" s="191"/>
    </row>
    <row r="40" spans="1:10" ht="30.75" customHeight="1">
      <c r="A40" s="7" t="s">
        <v>135</v>
      </c>
      <c r="B40" s="7">
        <v>1223</v>
      </c>
      <c r="C40" s="8" t="s">
        <v>219</v>
      </c>
      <c r="D40" s="198"/>
      <c r="E40" s="147"/>
      <c r="F40" s="21" t="s">
        <v>179</v>
      </c>
      <c r="G40" s="49" t="s">
        <v>106</v>
      </c>
      <c r="H40" s="37">
        <v>0.7</v>
      </c>
      <c r="I40" s="42">
        <v>67</v>
      </c>
      <c r="J40" s="191"/>
    </row>
    <row r="41" spans="1:10" ht="30.75" customHeight="1">
      <c r="A41" s="7" t="s">
        <v>135</v>
      </c>
      <c r="B41" s="7">
        <v>1224</v>
      </c>
      <c r="C41" s="8" t="s">
        <v>221</v>
      </c>
      <c r="D41" s="198"/>
      <c r="E41" s="147"/>
      <c r="F41" s="21" t="s">
        <v>182</v>
      </c>
      <c r="G41" s="49" t="s">
        <v>183</v>
      </c>
      <c r="H41" s="37">
        <v>0.7</v>
      </c>
      <c r="I41" s="42">
        <f>ROUND(1055*42/1000,)</f>
        <v>44</v>
      </c>
      <c r="J41" s="191"/>
    </row>
    <row r="42" spans="1:10" s="32" customFormat="1" ht="30.75" customHeight="1">
      <c r="A42" s="43" t="s">
        <v>135</v>
      </c>
      <c r="B42" s="43">
        <v>1238</v>
      </c>
      <c r="C42" s="44" t="s">
        <v>222</v>
      </c>
      <c r="D42" s="198"/>
      <c r="E42" s="148"/>
      <c r="F42" s="45" t="s">
        <v>187</v>
      </c>
      <c r="G42" s="46" t="s">
        <v>188</v>
      </c>
      <c r="H42" s="47">
        <v>0.7</v>
      </c>
      <c r="I42" s="48">
        <v>25</v>
      </c>
      <c r="J42" s="191"/>
    </row>
    <row r="43" spans="1:10" ht="30.75" customHeight="1">
      <c r="A43" s="7" t="s">
        <v>135</v>
      </c>
      <c r="B43" s="7">
        <v>1183</v>
      </c>
      <c r="C43" s="8" t="s">
        <v>223</v>
      </c>
      <c r="D43" s="198"/>
      <c r="E43" s="146" t="s">
        <v>224</v>
      </c>
      <c r="F43" s="21" t="s">
        <v>2</v>
      </c>
      <c r="G43" s="49" t="s">
        <v>164</v>
      </c>
      <c r="H43" s="37">
        <v>0.7</v>
      </c>
      <c r="I43" s="16">
        <v>290</v>
      </c>
      <c r="J43" s="191"/>
    </row>
    <row r="44" spans="1:10" ht="30.75" customHeight="1">
      <c r="A44" s="7" t="s">
        <v>135</v>
      </c>
      <c r="B44" s="7">
        <v>1184</v>
      </c>
      <c r="C44" s="8" t="s">
        <v>225</v>
      </c>
      <c r="D44" s="198"/>
      <c r="E44" s="147"/>
      <c r="F44" s="21" t="s">
        <v>168</v>
      </c>
      <c r="G44" s="49" t="s">
        <v>172</v>
      </c>
      <c r="H44" s="37">
        <v>0.7</v>
      </c>
      <c r="I44" s="16">
        <v>211</v>
      </c>
      <c r="J44" s="191"/>
    </row>
    <row r="45" spans="1:10" ht="30.75" customHeight="1">
      <c r="A45" s="7" t="s">
        <v>135</v>
      </c>
      <c r="B45" s="7">
        <v>1185</v>
      </c>
      <c r="C45" s="8" t="s">
        <v>226</v>
      </c>
      <c r="D45" s="198"/>
      <c r="E45" s="147"/>
      <c r="F45" s="21" t="s">
        <v>175</v>
      </c>
      <c r="G45" s="49" t="s">
        <v>177</v>
      </c>
      <c r="H45" s="37">
        <v>0.7</v>
      </c>
      <c r="I45" s="16">
        <v>116</v>
      </c>
      <c r="J45" s="191"/>
    </row>
    <row r="46" spans="1:10" ht="30.75" customHeight="1">
      <c r="A46" s="7" t="s">
        <v>135</v>
      </c>
      <c r="B46" s="7">
        <v>1227</v>
      </c>
      <c r="C46" s="8" t="s">
        <v>227</v>
      </c>
      <c r="D46" s="198"/>
      <c r="E46" s="147"/>
      <c r="F46" s="21" t="s">
        <v>179</v>
      </c>
      <c r="G46" s="49" t="s">
        <v>106</v>
      </c>
      <c r="H46" s="37">
        <v>0.7</v>
      </c>
      <c r="I46" s="42">
        <f>ROUND(2108*63/1000,)</f>
        <v>133</v>
      </c>
      <c r="J46" s="191"/>
    </row>
    <row r="47" spans="1:10" ht="30.75" customHeight="1">
      <c r="A47" s="7" t="s">
        <v>135</v>
      </c>
      <c r="B47" s="7">
        <v>1228</v>
      </c>
      <c r="C47" s="8" t="s">
        <v>5</v>
      </c>
      <c r="D47" s="198"/>
      <c r="E47" s="147"/>
      <c r="F47" s="21" t="s">
        <v>182</v>
      </c>
      <c r="G47" s="49" t="s">
        <v>183</v>
      </c>
      <c r="H47" s="37">
        <v>0.7</v>
      </c>
      <c r="I47" s="42">
        <f>ROUND(2108*42/1000,)</f>
        <v>89</v>
      </c>
      <c r="J47" s="191"/>
    </row>
    <row r="48" spans="1:10" s="32" customFormat="1" ht="30.75" customHeight="1">
      <c r="A48" s="43" t="s">
        <v>135</v>
      </c>
      <c r="B48" s="43">
        <v>1239</v>
      </c>
      <c r="C48" s="44" t="s">
        <v>230</v>
      </c>
      <c r="D48" s="198"/>
      <c r="E48" s="148"/>
      <c r="F48" s="45" t="s">
        <v>187</v>
      </c>
      <c r="G48" s="46" t="s">
        <v>188</v>
      </c>
      <c r="H48" s="47">
        <v>0.7</v>
      </c>
      <c r="I48" s="48">
        <v>51</v>
      </c>
      <c r="J48" s="191"/>
    </row>
    <row r="49" spans="1:10" ht="30.75" customHeight="1">
      <c r="A49" s="7" t="s">
        <v>135</v>
      </c>
      <c r="B49" s="7">
        <v>1191</v>
      </c>
      <c r="C49" s="8" t="s">
        <v>231</v>
      </c>
      <c r="D49" s="198"/>
      <c r="E49" s="146" t="s">
        <v>171</v>
      </c>
      <c r="F49" s="21" t="s">
        <v>2</v>
      </c>
      <c r="G49" s="49" t="s">
        <v>164</v>
      </c>
      <c r="H49" s="37">
        <v>0.7</v>
      </c>
      <c r="I49" s="16">
        <v>459</v>
      </c>
      <c r="J49" s="191"/>
    </row>
    <row r="50" spans="1:10" ht="30.75" customHeight="1">
      <c r="A50" s="7" t="s">
        <v>135</v>
      </c>
      <c r="B50" s="7">
        <v>1192</v>
      </c>
      <c r="C50" s="8" t="s">
        <v>185</v>
      </c>
      <c r="D50" s="198"/>
      <c r="E50" s="147"/>
      <c r="F50" s="21" t="s">
        <v>168</v>
      </c>
      <c r="G50" s="49" t="s">
        <v>172</v>
      </c>
      <c r="H50" s="37">
        <v>0.7</v>
      </c>
      <c r="I50" s="16">
        <v>335</v>
      </c>
      <c r="J50" s="191"/>
    </row>
    <row r="51" spans="1:10" ht="30.75" customHeight="1">
      <c r="A51" s="7" t="s">
        <v>135</v>
      </c>
      <c r="B51" s="7">
        <v>1193</v>
      </c>
      <c r="C51" s="8" t="s">
        <v>233</v>
      </c>
      <c r="D51" s="198"/>
      <c r="E51" s="147"/>
      <c r="F51" s="21" t="s">
        <v>175</v>
      </c>
      <c r="G51" s="49" t="s">
        <v>177</v>
      </c>
      <c r="H51" s="37">
        <v>0.7</v>
      </c>
      <c r="I51" s="16">
        <v>184</v>
      </c>
      <c r="J51" s="191"/>
    </row>
    <row r="52" spans="1:10" ht="30.75" customHeight="1">
      <c r="A52" s="7" t="s">
        <v>135</v>
      </c>
      <c r="B52" s="7">
        <v>1231</v>
      </c>
      <c r="C52" s="8" t="s">
        <v>235</v>
      </c>
      <c r="D52" s="198"/>
      <c r="E52" s="147"/>
      <c r="F52" s="21" t="s">
        <v>179</v>
      </c>
      <c r="G52" s="49" t="s">
        <v>106</v>
      </c>
      <c r="H52" s="37">
        <v>0.7</v>
      </c>
      <c r="I52" s="42">
        <f>ROUND(3344*63/1000,)</f>
        <v>211</v>
      </c>
      <c r="J52" s="191"/>
    </row>
    <row r="53" spans="1:10" ht="30.75" customHeight="1">
      <c r="A53" s="7" t="s">
        <v>135</v>
      </c>
      <c r="B53" s="7">
        <v>1232</v>
      </c>
      <c r="C53" s="8" t="s">
        <v>18</v>
      </c>
      <c r="D53" s="198"/>
      <c r="E53" s="147"/>
      <c r="F53" s="21" t="s">
        <v>182</v>
      </c>
      <c r="G53" s="49" t="s">
        <v>183</v>
      </c>
      <c r="H53" s="37">
        <v>0.7</v>
      </c>
      <c r="I53" s="42">
        <v>141</v>
      </c>
      <c r="J53" s="191"/>
    </row>
    <row r="54" spans="1:10" s="32" customFormat="1" ht="30.75" customHeight="1">
      <c r="A54" s="43" t="s">
        <v>135</v>
      </c>
      <c r="B54" s="43">
        <v>1240</v>
      </c>
      <c r="C54" s="44" t="s">
        <v>120</v>
      </c>
      <c r="D54" s="199"/>
      <c r="E54" s="148"/>
      <c r="F54" s="45" t="s">
        <v>187</v>
      </c>
      <c r="G54" s="46" t="s">
        <v>188</v>
      </c>
      <c r="H54" s="47">
        <v>0.7</v>
      </c>
      <c r="I54" s="48">
        <v>80</v>
      </c>
      <c r="J54" s="192"/>
    </row>
    <row r="55" spans="1:10" ht="43.5" customHeight="1">
      <c r="A55" s="50" t="s">
        <v>237</v>
      </c>
      <c r="B55" s="39"/>
      <c r="C55" s="39"/>
      <c r="D55" s="39"/>
      <c r="E55" s="39"/>
      <c r="F55" s="39"/>
      <c r="G55" s="39"/>
      <c r="H55" s="39"/>
      <c r="I55" s="39"/>
      <c r="J55" s="39"/>
    </row>
    <row r="56" spans="1:10" ht="30.75" customHeight="1">
      <c r="A56" s="51"/>
      <c r="B56" s="51"/>
      <c r="C56" s="52"/>
      <c r="D56" s="41"/>
      <c r="E56" s="53"/>
      <c r="F56" s="54"/>
      <c r="G56" s="54"/>
      <c r="H56" s="55"/>
      <c r="I56" s="56"/>
      <c r="J56" s="57"/>
    </row>
    <row r="57" spans="4:5" ht="12" customHeight="1">
      <c r="D57" s="41"/>
      <c r="E57" s="53"/>
    </row>
    <row r="58" ht="12">
      <c r="E58" s="58"/>
    </row>
  </sheetData>
  <sheetProtection/>
  <mergeCells count="37">
    <mergeCell ref="D16:G16"/>
    <mergeCell ref="J16:J54"/>
    <mergeCell ref="D17:G18"/>
    <mergeCell ref="D19:D54"/>
    <mergeCell ref="E19:E24"/>
    <mergeCell ref="E25:E30"/>
    <mergeCell ref="E31:E36"/>
    <mergeCell ref="E37:E42"/>
    <mergeCell ref="E43:E48"/>
    <mergeCell ref="E49:E54"/>
    <mergeCell ref="D12:D15"/>
    <mergeCell ref="E12:E13"/>
    <mergeCell ref="F12:G12"/>
    <mergeCell ref="J12:J13"/>
    <mergeCell ref="E14:E15"/>
    <mergeCell ref="F14:G14"/>
    <mergeCell ref="J14:J15"/>
    <mergeCell ref="D8:D11"/>
    <mergeCell ref="E8:E9"/>
    <mergeCell ref="F8:G8"/>
    <mergeCell ref="J8:J9"/>
    <mergeCell ref="E10:E11"/>
    <mergeCell ref="F10:G10"/>
    <mergeCell ref="J10:J11"/>
    <mergeCell ref="D4:D7"/>
    <mergeCell ref="E4:E5"/>
    <mergeCell ref="F4:G4"/>
    <mergeCell ref="J4:J5"/>
    <mergeCell ref="E6:E7"/>
    <mergeCell ref="F6:G6"/>
    <mergeCell ref="J6:J7"/>
    <mergeCell ref="A2:B2"/>
    <mergeCell ref="C2:C3"/>
    <mergeCell ref="D2:G3"/>
    <mergeCell ref="H2:H3"/>
    <mergeCell ref="I2:I3"/>
    <mergeCell ref="J2:J3"/>
  </mergeCells>
  <printOptions/>
  <pageMargins left="0.7086614173228347" right="0.7086614173228347" top="0.7480314960629921" bottom="0.7480314960629921" header="0.31496062992125984" footer="0.31496062992125984"/>
  <pageSetup cellComments="asDisplayed" fitToHeight="0" fitToWidth="1" horizontalDpi="600" verticalDpi="600" orientation="portrait" paperSize="9" scale="33" r:id="rId1"/>
  <rowBreaks count="1" manualBreakCount="1">
    <brk id="42" max="9" man="1"/>
  </rowBreaks>
</worksheet>
</file>

<file path=xl/worksheets/sheet5.xml><?xml version="1.0" encoding="utf-8"?>
<worksheet xmlns="http://schemas.openxmlformats.org/spreadsheetml/2006/main" xmlns:r="http://schemas.openxmlformats.org/officeDocument/2006/relationships">
  <sheetPr>
    <tabColor indexed="51"/>
    <pageSetUpPr fitToPage="1"/>
  </sheetPr>
  <dimension ref="A1:L55"/>
  <sheetViews>
    <sheetView zoomScale="55" zoomScaleNormal="55" zoomScaleSheetLayoutView="70" zoomScalePageLayoutView="0" workbookViewId="0" topLeftCell="A6">
      <selection activeCell="C39" sqref="C39"/>
    </sheetView>
  </sheetViews>
  <sheetFormatPr defaultColWidth="9.140625" defaultRowHeight="12"/>
  <cols>
    <col min="1" max="1" width="7.28125" style="59" customWidth="1"/>
    <col min="2" max="2" width="14.421875" style="59" bestFit="1" customWidth="1"/>
    <col min="3" max="3" width="40.140625" style="59" customWidth="1"/>
    <col min="4" max="4" width="24.28125" style="59" customWidth="1"/>
    <col min="5" max="5" width="15.8515625" style="59" customWidth="1"/>
    <col min="6" max="6" width="31.28125" style="59" customWidth="1"/>
    <col min="7" max="7" width="34.00390625" style="59" customWidth="1"/>
    <col min="8" max="8" width="17.140625" style="59" customWidth="1"/>
    <col min="9" max="9" width="31.140625" style="59" customWidth="1"/>
    <col min="10" max="10" width="15.28125" style="59" bestFit="1" customWidth="1"/>
    <col min="11" max="11" width="11.7109375" style="59" customWidth="1"/>
    <col min="12" max="12" width="9.140625" style="59" bestFit="1" customWidth="1"/>
    <col min="13" max="16384" width="9.140625" style="59" customWidth="1"/>
  </cols>
  <sheetData>
    <row r="1" spans="1:11" ht="41.25" customHeight="1">
      <c r="A1" s="60" t="s">
        <v>238</v>
      </c>
      <c r="B1" s="61"/>
      <c r="C1" s="61"/>
      <c r="D1" s="61"/>
      <c r="E1" s="62"/>
      <c r="F1" s="62"/>
      <c r="G1" s="62"/>
      <c r="H1" s="62"/>
      <c r="I1" s="62"/>
      <c r="J1" s="62"/>
      <c r="K1" s="62"/>
    </row>
    <row r="2" spans="1:11" ht="15.75" customHeight="1">
      <c r="A2" s="200" t="s">
        <v>14</v>
      </c>
      <c r="B2" s="201"/>
      <c r="C2" s="202" t="s">
        <v>20</v>
      </c>
      <c r="D2" s="203" t="s">
        <v>23</v>
      </c>
      <c r="E2" s="204"/>
      <c r="F2" s="204"/>
      <c r="G2" s="204"/>
      <c r="H2" s="204"/>
      <c r="I2" s="205"/>
      <c r="J2" s="209" t="s">
        <v>24</v>
      </c>
      <c r="K2" s="210" t="s">
        <v>19</v>
      </c>
    </row>
    <row r="3" spans="1:11" ht="16.5" customHeight="1">
      <c r="A3" s="63" t="s">
        <v>11</v>
      </c>
      <c r="B3" s="63" t="s">
        <v>21</v>
      </c>
      <c r="C3" s="202"/>
      <c r="D3" s="206"/>
      <c r="E3" s="207"/>
      <c r="F3" s="207"/>
      <c r="G3" s="207"/>
      <c r="H3" s="207"/>
      <c r="I3" s="208"/>
      <c r="J3" s="209"/>
      <c r="K3" s="211"/>
    </row>
    <row r="4" spans="1:11" ht="30.75" customHeight="1">
      <c r="A4" s="64" t="s">
        <v>239</v>
      </c>
      <c r="B4" s="64">
        <v>1111</v>
      </c>
      <c r="C4" s="65" t="s">
        <v>240</v>
      </c>
      <c r="D4" s="212" t="s">
        <v>241</v>
      </c>
      <c r="E4" s="213"/>
      <c r="F4" s="216" t="s">
        <v>242</v>
      </c>
      <c r="G4" s="216"/>
      <c r="H4" s="66"/>
      <c r="I4" s="67"/>
      <c r="J4" s="68">
        <v>1672</v>
      </c>
      <c r="K4" s="69" t="s">
        <v>36</v>
      </c>
    </row>
    <row r="5" spans="1:11" ht="30.75" customHeight="1">
      <c r="A5" s="64" t="s">
        <v>239</v>
      </c>
      <c r="B5" s="64">
        <v>1112</v>
      </c>
      <c r="C5" s="65" t="s">
        <v>243</v>
      </c>
      <c r="D5" s="214"/>
      <c r="E5" s="215"/>
      <c r="F5" s="216"/>
      <c r="G5" s="216"/>
      <c r="H5" s="66"/>
      <c r="I5" s="67"/>
      <c r="J5" s="68">
        <v>55</v>
      </c>
      <c r="K5" s="69" t="s">
        <v>39</v>
      </c>
    </row>
    <row r="6" spans="1:11" ht="30.75" customHeight="1">
      <c r="A6" s="64" t="s">
        <v>239</v>
      </c>
      <c r="B6" s="64">
        <v>1121</v>
      </c>
      <c r="C6" s="65" t="s">
        <v>72</v>
      </c>
      <c r="D6" s="214"/>
      <c r="E6" s="215"/>
      <c r="F6" s="217" t="s">
        <v>244</v>
      </c>
      <c r="G6" s="217"/>
      <c r="H6" s="66"/>
      <c r="I6" s="67"/>
      <c r="J6" s="68">
        <v>3428</v>
      </c>
      <c r="K6" s="69" t="s">
        <v>36</v>
      </c>
    </row>
    <row r="7" spans="1:11" ht="30.75" customHeight="1">
      <c r="A7" s="64" t="s">
        <v>239</v>
      </c>
      <c r="B7" s="64">
        <v>1122</v>
      </c>
      <c r="C7" s="65" t="s">
        <v>170</v>
      </c>
      <c r="D7" s="214"/>
      <c r="E7" s="215"/>
      <c r="F7" s="217"/>
      <c r="G7" s="217"/>
      <c r="H7" s="66"/>
      <c r="I7" s="67"/>
      <c r="J7" s="68">
        <v>113</v>
      </c>
      <c r="K7" s="69" t="s">
        <v>39</v>
      </c>
    </row>
    <row r="8" spans="1:11" ht="30.75" customHeight="1">
      <c r="A8" s="64" t="s">
        <v>239</v>
      </c>
      <c r="B8" s="64">
        <v>8110</v>
      </c>
      <c r="C8" s="65" t="s">
        <v>54</v>
      </c>
      <c r="D8" s="218" t="s">
        <v>245</v>
      </c>
      <c r="E8" s="219"/>
      <c r="F8" s="220"/>
      <c r="G8" s="224"/>
      <c r="H8" s="225"/>
      <c r="I8" s="70" t="s">
        <v>247</v>
      </c>
      <c r="J8" s="19"/>
      <c r="K8" s="69" t="s">
        <v>36</v>
      </c>
    </row>
    <row r="9" spans="1:11" ht="30.75" customHeight="1">
      <c r="A9" s="64" t="s">
        <v>239</v>
      </c>
      <c r="B9" s="64">
        <v>8111</v>
      </c>
      <c r="C9" s="65" t="s">
        <v>200</v>
      </c>
      <c r="D9" s="221"/>
      <c r="E9" s="222"/>
      <c r="F9" s="223"/>
      <c r="G9" s="224"/>
      <c r="H9" s="225"/>
      <c r="I9" s="70" t="s">
        <v>248</v>
      </c>
      <c r="J9" s="19"/>
      <c r="K9" s="71" t="s">
        <v>39</v>
      </c>
    </row>
    <row r="10" spans="1:11" ht="30.75" customHeight="1">
      <c r="A10" s="64" t="s">
        <v>239</v>
      </c>
      <c r="B10" s="64">
        <v>6105</v>
      </c>
      <c r="C10" s="65" t="s">
        <v>250</v>
      </c>
      <c r="D10" s="226" t="s">
        <v>251</v>
      </c>
      <c r="E10" s="227"/>
      <c r="F10" s="228"/>
      <c r="G10" s="216" t="s">
        <v>242</v>
      </c>
      <c r="H10" s="232"/>
      <c r="I10" s="72"/>
      <c r="J10" s="19">
        <v>-376</v>
      </c>
      <c r="K10" s="233" t="s">
        <v>252</v>
      </c>
    </row>
    <row r="11" spans="1:11" ht="30.75" customHeight="1">
      <c r="A11" s="64" t="s">
        <v>239</v>
      </c>
      <c r="B11" s="64">
        <v>6106</v>
      </c>
      <c r="C11" s="65" t="s">
        <v>253</v>
      </c>
      <c r="D11" s="229"/>
      <c r="E11" s="230"/>
      <c r="F11" s="231"/>
      <c r="G11" s="216" t="s">
        <v>254</v>
      </c>
      <c r="H11" s="232"/>
      <c r="I11" s="72"/>
      <c r="J11" s="19">
        <v>-752</v>
      </c>
      <c r="K11" s="233"/>
    </row>
    <row r="12" spans="1:11" ht="30.75" customHeight="1">
      <c r="A12" s="64" t="s">
        <v>239</v>
      </c>
      <c r="B12" s="64">
        <v>5010</v>
      </c>
      <c r="C12" s="65" t="s">
        <v>255</v>
      </c>
      <c r="D12" s="235" t="s">
        <v>257</v>
      </c>
      <c r="E12" s="235"/>
      <c r="F12" s="235"/>
      <c r="G12" s="235"/>
      <c r="H12" s="236"/>
      <c r="I12" s="72"/>
      <c r="J12" s="19">
        <v>100</v>
      </c>
      <c r="K12" s="233"/>
    </row>
    <row r="13" spans="1:11" ht="30.75" customHeight="1">
      <c r="A13" s="64" t="s">
        <v>239</v>
      </c>
      <c r="B13" s="64">
        <v>5002</v>
      </c>
      <c r="C13" s="65" t="s">
        <v>258</v>
      </c>
      <c r="D13" s="235" t="s">
        <v>180</v>
      </c>
      <c r="E13" s="235"/>
      <c r="F13" s="235"/>
      <c r="G13" s="235"/>
      <c r="H13" s="236"/>
      <c r="I13" s="72"/>
      <c r="J13" s="19">
        <v>225</v>
      </c>
      <c r="K13" s="233"/>
    </row>
    <row r="14" spans="1:11" ht="30.75" customHeight="1">
      <c r="A14" s="64" t="s">
        <v>239</v>
      </c>
      <c r="B14" s="64">
        <v>6109</v>
      </c>
      <c r="C14" s="65" t="s">
        <v>259</v>
      </c>
      <c r="D14" s="236" t="s">
        <v>260</v>
      </c>
      <c r="E14" s="237"/>
      <c r="F14" s="237"/>
      <c r="G14" s="73"/>
      <c r="H14" s="73"/>
      <c r="I14" s="72"/>
      <c r="J14" s="19">
        <v>240</v>
      </c>
      <c r="K14" s="233"/>
    </row>
    <row r="15" spans="1:11" ht="30.75" customHeight="1">
      <c r="A15" s="64" t="s">
        <v>239</v>
      </c>
      <c r="B15" s="64">
        <v>6116</v>
      </c>
      <c r="C15" s="65" t="s">
        <v>216</v>
      </c>
      <c r="D15" s="235" t="s">
        <v>176</v>
      </c>
      <c r="E15" s="235"/>
      <c r="F15" s="235"/>
      <c r="G15" s="235"/>
      <c r="H15" s="236"/>
      <c r="I15" s="72"/>
      <c r="J15" s="19">
        <v>50</v>
      </c>
      <c r="K15" s="233"/>
    </row>
    <row r="16" spans="1:11" ht="30.75" customHeight="1">
      <c r="A16" s="64" t="s">
        <v>239</v>
      </c>
      <c r="B16" s="64">
        <v>5003</v>
      </c>
      <c r="C16" s="65" t="s">
        <v>261</v>
      </c>
      <c r="D16" s="236" t="s">
        <v>262</v>
      </c>
      <c r="E16" s="237"/>
      <c r="F16" s="237"/>
      <c r="G16" s="73"/>
      <c r="H16" s="73"/>
      <c r="I16" s="72"/>
      <c r="J16" s="19">
        <v>200</v>
      </c>
      <c r="K16" s="233"/>
    </row>
    <row r="17" spans="1:11" ht="30.75" customHeight="1">
      <c r="A17" s="64" t="s">
        <v>239</v>
      </c>
      <c r="B17" s="64">
        <v>5004</v>
      </c>
      <c r="C17" s="65" t="s">
        <v>150</v>
      </c>
      <c r="D17" s="216" t="s">
        <v>83</v>
      </c>
      <c r="E17" s="237" t="s">
        <v>264</v>
      </c>
      <c r="F17" s="237"/>
      <c r="G17" s="237"/>
      <c r="H17" s="237"/>
      <c r="I17" s="72"/>
      <c r="J17" s="19">
        <v>150</v>
      </c>
      <c r="K17" s="233"/>
    </row>
    <row r="18" spans="1:11" ht="30.75" customHeight="1">
      <c r="A18" s="64" t="s">
        <v>239</v>
      </c>
      <c r="B18" s="64">
        <v>5011</v>
      </c>
      <c r="C18" s="65" t="s">
        <v>30</v>
      </c>
      <c r="D18" s="216"/>
      <c r="E18" s="238" t="s">
        <v>265</v>
      </c>
      <c r="F18" s="238"/>
      <c r="G18" s="238"/>
      <c r="H18" s="238"/>
      <c r="I18" s="72"/>
      <c r="J18" s="19">
        <v>160</v>
      </c>
      <c r="K18" s="233"/>
    </row>
    <row r="19" spans="1:11" ht="30.75" customHeight="1">
      <c r="A19" s="64" t="s">
        <v>239</v>
      </c>
      <c r="B19" s="64">
        <v>5006</v>
      </c>
      <c r="C19" s="65" t="s">
        <v>266</v>
      </c>
      <c r="D19" s="239" t="s">
        <v>167</v>
      </c>
      <c r="E19" s="212" t="s">
        <v>126</v>
      </c>
      <c r="F19" s="213"/>
      <c r="G19" s="244" t="s">
        <v>32</v>
      </c>
      <c r="H19" s="245"/>
      <c r="I19" s="67"/>
      <c r="J19" s="19">
        <v>480</v>
      </c>
      <c r="K19" s="233"/>
    </row>
    <row r="20" spans="1:11" ht="30.75" customHeight="1">
      <c r="A20" s="64" t="s">
        <v>239</v>
      </c>
      <c r="B20" s="64">
        <v>5007</v>
      </c>
      <c r="C20" s="65" t="s">
        <v>105</v>
      </c>
      <c r="D20" s="240"/>
      <c r="E20" s="214"/>
      <c r="F20" s="215"/>
      <c r="G20" s="244" t="s">
        <v>267</v>
      </c>
      <c r="H20" s="245"/>
      <c r="I20" s="67"/>
      <c r="J20" s="19">
        <v>480</v>
      </c>
      <c r="K20" s="233"/>
    </row>
    <row r="21" spans="1:11" ht="30.75" customHeight="1">
      <c r="A21" s="64" t="s">
        <v>239</v>
      </c>
      <c r="B21" s="64">
        <v>5008</v>
      </c>
      <c r="C21" s="65" t="s">
        <v>198</v>
      </c>
      <c r="D21" s="240"/>
      <c r="E21" s="242"/>
      <c r="F21" s="243"/>
      <c r="G21" s="236" t="s">
        <v>268</v>
      </c>
      <c r="H21" s="237"/>
      <c r="I21" s="72"/>
      <c r="J21" s="19">
        <v>480</v>
      </c>
      <c r="K21" s="233"/>
    </row>
    <row r="22" spans="1:11" ht="30.75" customHeight="1">
      <c r="A22" s="64" t="s">
        <v>239</v>
      </c>
      <c r="B22" s="64">
        <v>5009</v>
      </c>
      <c r="C22" s="65" t="s">
        <v>153</v>
      </c>
      <c r="D22" s="241"/>
      <c r="E22" s="246" t="s">
        <v>269</v>
      </c>
      <c r="F22" s="247"/>
      <c r="G22" s="248" t="s">
        <v>270</v>
      </c>
      <c r="H22" s="246"/>
      <c r="I22" s="70"/>
      <c r="J22" s="19">
        <v>700</v>
      </c>
      <c r="K22" s="233"/>
    </row>
    <row r="23" spans="1:11" ht="30.75" customHeight="1">
      <c r="A23" s="64" t="s">
        <v>239</v>
      </c>
      <c r="B23" s="64">
        <v>5005</v>
      </c>
      <c r="C23" s="65" t="s">
        <v>272</v>
      </c>
      <c r="D23" s="236" t="s">
        <v>273</v>
      </c>
      <c r="E23" s="237"/>
      <c r="F23" s="237"/>
      <c r="G23" s="73"/>
      <c r="H23" s="73"/>
      <c r="I23" s="72"/>
      <c r="J23" s="19">
        <v>120</v>
      </c>
      <c r="K23" s="233"/>
    </row>
    <row r="24" spans="1:11" ht="30.75" customHeight="1">
      <c r="A24" s="64" t="s">
        <v>239</v>
      </c>
      <c r="B24" s="64">
        <v>6011</v>
      </c>
      <c r="C24" s="65" t="s">
        <v>275</v>
      </c>
      <c r="D24" s="212" t="s">
        <v>10</v>
      </c>
      <c r="E24" s="213"/>
      <c r="F24" s="239" t="s">
        <v>276</v>
      </c>
      <c r="G24" s="235" t="s">
        <v>242</v>
      </c>
      <c r="H24" s="236"/>
      <c r="I24" s="72"/>
      <c r="J24" s="19">
        <v>88</v>
      </c>
      <c r="K24" s="233"/>
    </row>
    <row r="25" spans="1:11" ht="30.75" customHeight="1">
      <c r="A25" s="64" t="s">
        <v>239</v>
      </c>
      <c r="B25" s="64">
        <v>6012</v>
      </c>
      <c r="C25" s="65" t="s">
        <v>277</v>
      </c>
      <c r="D25" s="214"/>
      <c r="E25" s="215"/>
      <c r="F25" s="241"/>
      <c r="G25" s="235" t="s">
        <v>282</v>
      </c>
      <c r="H25" s="236"/>
      <c r="I25" s="72"/>
      <c r="J25" s="19">
        <v>176</v>
      </c>
      <c r="K25" s="233"/>
    </row>
    <row r="26" spans="1:11" ht="30.75" customHeight="1">
      <c r="A26" s="64" t="s">
        <v>239</v>
      </c>
      <c r="B26" s="64">
        <v>6107</v>
      </c>
      <c r="C26" s="65" t="s">
        <v>283</v>
      </c>
      <c r="D26" s="214"/>
      <c r="E26" s="215"/>
      <c r="F26" s="239" t="s">
        <v>284</v>
      </c>
      <c r="G26" s="235" t="s">
        <v>242</v>
      </c>
      <c r="H26" s="236"/>
      <c r="I26" s="72"/>
      <c r="J26" s="19">
        <v>72</v>
      </c>
      <c r="K26" s="233"/>
    </row>
    <row r="27" spans="1:11" ht="30.75" customHeight="1">
      <c r="A27" s="64" t="s">
        <v>239</v>
      </c>
      <c r="B27" s="64">
        <v>6108</v>
      </c>
      <c r="C27" s="65" t="s">
        <v>76</v>
      </c>
      <c r="D27" s="214"/>
      <c r="E27" s="215"/>
      <c r="F27" s="241"/>
      <c r="G27" s="235" t="s">
        <v>282</v>
      </c>
      <c r="H27" s="236"/>
      <c r="I27" s="72"/>
      <c r="J27" s="19">
        <v>144</v>
      </c>
      <c r="K27" s="233"/>
    </row>
    <row r="28" spans="1:11" ht="30.75" customHeight="1">
      <c r="A28" s="64" t="s">
        <v>239</v>
      </c>
      <c r="B28" s="64">
        <v>6103</v>
      </c>
      <c r="C28" s="65" t="s">
        <v>285</v>
      </c>
      <c r="D28" s="214"/>
      <c r="E28" s="215"/>
      <c r="F28" s="239" t="s">
        <v>286</v>
      </c>
      <c r="G28" s="235" t="s">
        <v>242</v>
      </c>
      <c r="H28" s="236"/>
      <c r="I28" s="72"/>
      <c r="J28" s="19">
        <v>24</v>
      </c>
      <c r="K28" s="233"/>
    </row>
    <row r="29" spans="1:11" ht="30.75" customHeight="1">
      <c r="A29" s="64" t="s">
        <v>239</v>
      </c>
      <c r="B29" s="64">
        <v>6104</v>
      </c>
      <c r="C29" s="65" t="s">
        <v>287</v>
      </c>
      <c r="D29" s="242"/>
      <c r="E29" s="243"/>
      <c r="F29" s="241"/>
      <c r="G29" s="235" t="s">
        <v>282</v>
      </c>
      <c r="H29" s="236"/>
      <c r="I29" s="72"/>
      <c r="J29" s="19">
        <v>48</v>
      </c>
      <c r="K29" s="233"/>
    </row>
    <row r="30" spans="1:11" ht="30.75" customHeight="1">
      <c r="A30" s="64" t="s">
        <v>239</v>
      </c>
      <c r="B30" s="64">
        <v>4001</v>
      </c>
      <c r="C30" s="65" t="s">
        <v>288</v>
      </c>
      <c r="D30" s="212" t="s">
        <v>290</v>
      </c>
      <c r="E30" s="213"/>
      <c r="F30" s="236" t="s">
        <v>141</v>
      </c>
      <c r="G30" s="237"/>
      <c r="H30" s="237"/>
      <c r="I30" s="72"/>
      <c r="J30" s="19">
        <v>100</v>
      </c>
      <c r="K30" s="233"/>
    </row>
    <row r="31" spans="1:11" ht="30.75" customHeight="1">
      <c r="A31" s="64" t="s">
        <v>239</v>
      </c>
      <c r="B31" s="64">
        <v>4002</v>
      </c>
      <c r="C31" s="65" t="s">
        <v>288</v>
      </c>
      <c r="D31" s="214"/>
      <c r="E31" s="215"/>
      <c r="F31" s="212" t="s">
        <v>292</v>
      </c>
      <c r="G31" s="249"/>
      <c r="H31" s="250"/>
      <c r="I31" s="72"/>
      <c r="J31" s="19">
        <v>200</v>
      </c>
      <c r="K31" s="233"/>
    </row>
    <row r="32" spans="1:11" ht="30.75" customHeight="1">
      <c r="A32" s="64" t="s">
        <v>239</v>
      </c>
      <c r="B32" s="64">
        <v>4003</v>
      </c>
      <c r="C32" s="65" t="s">
        <v>293</v>
      </c>
      <c r="D32" s="242"/>
      <c r="E32" s="243"/>
      <c r="F32" s="242"/>
      <c r="G32" s="251" t="s">
        <v>294</v>
      </c>
      <c r="H32" s="252"/>
      <c r="I32" s="72"/>
      <c r="J32" s="19">
        <v>100</v>
      </c>
      <c r="K32" s="234"/>
    </row>
    <row r="33" spans="1:11" ht="30.75" customHeight="1">
      <c r="A33" s="64" t="s">
        <v>239</v>
      </c>
      <c r="B33" s="64">
        <v>6200</v>
      </c>
      <c r="C33" s="65" t="s">
        <v>234</v>
      </c>
      <c r="D33" s="212" t="s">
        <v>297</v>
      </c>
      <c r="E33" s="213"/>
      <c r="F33" s="235" t="s">
        <v>298</v>
      </c>
      <c r="G33" s="235"/>
      <c r="H33" s="236"/>
      <c r="I33" s="72"/>
      <c r="J33" s="19">
        <v>20</v>
      </c>
      <c r="K33" s="253" t="s">
        <v>299</v>
      </c>
    </row>
    <row r="34" spans="1:11" ht="30.75" customHeight="1">
      <c r="A34" s="64" t="s">
        <v>239</v>
      </c>
      <c r="B34" s="64">
        <v>6201</v>
      </c>
      <c r="C34" s="65" t="s">
        <v>300</v>
      </c>
      <c r="D34" s="242"/>
      <c r="E34" s="243"/>
      <c r="F34" s="235" t="s">
        <v>123</v>
      </c>
      <c r="G34" s="235"/>
      <c r="H34" s="236"/>
      <c r="I34" s="72"/>
      <c r="J34" s="19">
        <v>5</v>
      </c>
      <c r="K34" s="254"/>
    </row>
    <row r="35" spans="1:11" ht="30.75" customHeight="1">
      <c r="A35" s="64" t="s">
        <v>239</v>
      </c>
      <c r="B35" s="64">
        <v>6311</v>
      </c>
      <c r="C35" s="65" t="s">
        <v>302</v>
      </c>
      <c r="D35" s="236" t="s">
        <v>303</v>
      </c>
      <c r="E35" s="237"/>
      <c r="F35" s="237"/>
      <c r="G35" s="237"/>
      <c r="H35" s="237"/>
      <c r="I35" s="72"/>
      <c r="J35" s="19">
        <v>40</v>
      </c>
      <c r="K35" s="253" t="s">
        <v>252</v>
      </c>
    </row>
    <row r="36" spans="1:11" ht="30.75" customHeight="1">
      <c r="A36" s="64" t="s">
        <v>239</v>
      </c>
      <c r="B36" s="64">
        <v>6100</v>
      </c>
      <c r="C36" s="65" t="s">
        <v>220</v>
      </c>
      <c r="D36" s="212" t="s">
        <v>137</v>
      </c>
      <c r="E36" s="256"/>
      <c r="F36" s="246" t="s">
        <v>281</v>
      </c>
      <c r="G36" s="238"/>
      <c r="H36" s="238"/>
      <c r="I36" s="259"/>
      <c r="J36" s="19"/>
      <c r="K36" s="255"/>
    </row>
    <row r="37" spans="1:11" ht="30.75" customHeight="1">
      <c r="A37" s="64" t="s">
        <v>239</v>
      </c>
      <c r="B37" s="64">
        <v>6110</v>
      </c>
      <c r="C37" s="65" t="s">
        <v>306</v>
      </c>
      <c r="D37" s="257"/>
      <c r="E37" s="258"/>
      <c r="F37" s="246" t="s">
        <v>134</v>
      </c>
      <c r="G37" s="238"/>
      <c r="H37" s="238"/>
      <c r="I37" s="259"/>
      <c r="J37" s="19"/>
      <c r="K37" s="255"/>
    </row>
    <row r="38" spans="1:11" ht="30.75" customHeight="1">
      <c r="A38" s="64" t="s">
        <v>239</v>
      </c>
      <c r="B38" s="64">
        <v>6111</v>
      </c>
      <c r="C38" s="65" t="s">
        <v>184</v>
      </c>
      <c r="D38" s="257"/>
      <c r="E38" s="258"/>
      <c r="F38" s="246" t="s">
        <v>29</v>
      </c>
      <c r="G38" s="238"/>
      <c r="H38" s="238"/>
      <c r="I38" s="259"/>
      <c r="J38" s="19"/>
      <c r="K38" s="255"/>
    </row>
    <row r="39" spans="1:11" s="24" customFormat="1" ht="30.75" customHeight="1">
      <c r="A39" s="64" t="s">
        <v>239</v>
      </c>
      <c r="B39" s="22">
        <v>6118</v>
      </c>
      <c r="C39" s="23" t="s">
        <v>307</v>
      </c>
      <c r="D39" s="260" t="s">
        <v>92</v>
      </c>
      <c r="E39" s="261"/>
      <c r="F39" s="236" t="s">
        <v>236</v>
      </c>
      <c r="G39" s="237"/>
      <c r="H39" s="237"/>
      <c r="I39" s="262"/>
      <c r="J39" s="19"/>
      <c r="K39" s="255"/>
    </row>
    <row r="40" spans="1:11" s="24" customFormat="1" ht="30.75" customHeight="1">
      <c r="A40" s="64" t="s">
        <v>239</v>
      </c>
      <c r="B40" s="7">
        <v>6119</v>
      </c>
      <c r="C40" s="8" t="s">
        <v>173</v>
      </c>
      <c r="D40" s="261"/>
      <c r="E40" s="261"/>
      <c r="F40" s="236" t="s">
        <v>42</v>
      </c>
      <c r="G40" s="237"/>
      <c r="H40" s="237"/>
      <c r="I40" s="262"/>
      <c r="J40" s="19"/>
      <c r="K40" s="255"/>
    </row>
    <row r="41" spans="1:11" s="24" customFormat="1" ht="30.75" customHeight="1">
      <c r="A41" s="64" t="s">
        <v>239</v>
      </c>
      <c r="B41" s="7">
        <v>6114</v>
      </c>
      <c r="C41" s="8" t="s">
        <v>308</v>
      </c>
      <c r="D41" s="263" t="s">
        <v>9</v>
      </c>
      <c r="E41" s="264"/>
      <c r="F41" s="265"/>
      <c r="G41" s="236" t="s">
        <v>309</v>
      </c>
      <c r="H41" s="237"/>
      <c r="I41" s="266"/>
      <c r="J41" s="19"/>
      <c r="K41" s="254"/>
    </row>
    <row r="42" spans="1:12" ht="30.75" customHeight="1">
      <c r="A42" s="74" t="s">
        <v>310</v>
      </c>
      <c r="B42" s="75"/>
      <c r="C42" s="76"/>
      <c r="D42" s="77"/>
      <c r="E42" s="77"/>
      <c r="F42" s="78"/>
      <c r="G42" s="78"/>
      <c r="H42" s="77"/>
      <c r="I42" s="77"/>
      <c r="J42" s="79"/>
      <c r="K42" s="80"/>
      <c r="L42" s="81"/>
    </row>
    <row r="43" spans="1:11" ht="15.75" customHeight="1">
      <c r="A43" s="267" t="s">
        <v>14</v>
      </c>
      <c r="B43" s="267"/>
      <c r="C43" s="268" t="s">
        <v>20</v>
      </c>
      <c r="D43" s="269" t="s">
        <v>23</v>
      </c>
      <c r="E43" s="270"/>
      <c r="F43" s="270"/>
      <c r="G43" s="270"/>
      <c r="H43" s="270"/>
      <c r="I43" s="271"/>
      <c r="J43" s="275" t="s">
        <v>24</v>
      </c>
      <c r="K43" s="253" t="s">
        <v>19</v>
      </c>
    </row>
    <row r="44" spans="1:11" ht="15.75" customHeight="1">
      <c r="A44" s="82" t="s">
        <v>11</v>
      </c>
      <c r="B44" s="82" t="s">
        <v>21</v>
      </c>
      <c r="C44" s="268"/>
      <c r="D44" s="272"/>
      <c r="E44" s="273"/>
      <c r="F44" s="273"/>
      <c r="G44" s="273"/>
      <c r="H44" s="273"/>
      <c r="I44" s="274"/>
      <c r="J44" s="275"/>
      <c r="K44" s="254"/>
    </row>
    <row r="45" spans="1:11" ht="30.75" customHeight="1">
      <c r="A45" s="64" t="s">
        <v>239</v>
      </c>
      <c r="B45" s="64">
        <v>8001</v>
      </c>
      <c r="C45" s="65" t="s">
        <v>311</v>
      </c>
      <c r="D45" s="212" t="s">
        <v>241</v>
      </c>
      <c r="E45" s="213"/>
      <c r="F45" s="276" t="s">
        <v>232</v>
      </c>
      <c r="G45" s="277"/>
      <c r="H45" s="85"/>
      <c r="I45" s="280" t="s">
        <v>192</v>
      </c>
      <c r="J45" s="19">
        <v>1170</v>
      </c>
      <c r="K45" s="69" t="s">
        <v>36</v>
      </c>
    </row>
    <row r="46" spans="1:11" ht="30.75" customHeight="1">
      <c r="A46" s="64" t="s">
        <v>239</v>
      </c>
      <c r="B46" s="64">
        <v>8002</v>
      </c>
      <c r="C46" s="65" t="s">
        <v>169</v>
      </c>
      <c r="D46" s="214"/>
      <c r="E46" s="215"/>
      <c r="F46" s="278"/>
      <c r="G46" s="279"/>
      <c r="H46" s="85"/>
      <c r="I46" s="281"/>
      <c r="J46" s="19">
        <v>39</v>
      </c>
      <c r="K46" s="69" t="s">
        <v>39</v>
      </c>
    </row>
    <row r="47" spans="1:11" ht="30.75" customHeight="1">
      <c r="A47" s="64" t="s">
        <v>239</v>
      </c>
      <c r="B47" s="64">
        <v>8011</v>
      </c>
      <c r="C47" s="65" t="s">
        <v>312</v>
      </c>
      <c r="D47" s="214"/>
      <c r="E47" s="215"/>
      <c r="F47" s="276" t="s">
        <v>314</v>
      </c>
      <c r="G47" s="277"/>
      <c r="H47" s="85"/>
      <c r="I47" s="281"/>
      <c r="J47" s="19">
        <v>2400</v>
      </c>
      <c r="K47" s="69" t="s">
        <v>36</v>
      </c>
    </row>
    <row r="48" spans="1:11" ht="30.75" customHeight="1">
      <c r="A48" s="64" t="s">
        <v>239</v>
      </c>
      <c r="B48" s="64">
        <v>8012</v>
      </c>
      <c r="C48" s="65" t="s">
        <v>316</v>
      </c>
      <c r="D48" s="214"/>
      <c r="E48" s="215"/>
      <c r="F48" s="278"/>
      <c r="G48" s="279"/>
      <c r="H48" s="85"/>
      <c r="I48" s="281"/>
      <c r="J48" s="19">
        <v>79</v>
      </c>
      <c r="K48" s="71" t="s">
        <v>39</v>
      </c>
    </row>
    <row r="49" spans="1:12" ht="30.75" customHeight="1">
      <c r="A49" s="74" t="s">
        <v>317</v>
      </c>
      <c r="B49" s="75"/>
      <c r="C49" s="86"/>
      <c r="D49" s="87"/>
      <c r="E49" s="87"/>
      <c r="F49" s="88"/>
      <c r="G49" s="88"/>
      <c r="H49" s="88"/>
      <c r="I49" s="89"/>
      <c r="J49" s="79"/>
      <c r="K49" s="80"/>
      <c r="L49" s="81"/>
    </row>
    <row r="50" spans="1:11" ht="15.75" customHeight="1">
      <c r="A50" s="267" t="s">
        <v>14</v>
      </c>
      <c r="B50" s="267"/>
      <c r="C50" s="268" t="s">
        <v>20</v>
      </c>
      <c r="D50" s="269" t="s">
        <v>23</v>
      </c>
      <c r="E50" s="270"/>
      <c r="F50" s="270"/>
      <c r="G50" s="270"/>
      <c r="H50" s="270"/>
      <c r="I50" s="271"/>
      <c r="J50" s="275" t="s">
        <v>24</v>
      </c>
      <c r="K50" s="253" t="s">
        <v>19</v>
      </c>
    </row>
    <row r="51" spans="1:11" ht="16.5" customHeight="1">
      <c r="A51" s="82" t="s">
        <v>11</v>
      </c>
      <c r="B51" s="82" t="s">
        <v>21</v>
      </c>
      <c r="C51" s="268"/>
      <c r="D51" s="272"/>
      <c r="E51" s="273"/>
      <c r="F51" s="273"/>
      <c r="G51" s="273"/>
      <c r="H51" s="273"/>
      <c r="I51" s="274"/>
      <c r="J51" s="275"/>
      <c r="K51" s="254"/>
    </row>
    <row r="52" spans="1:11" ht="30.75" customHeight="1">
      <c r="A52" s="64" t="s">
        <v>239</v>
      </c>
      <c r="B52" s="64">
        <v>9001</v>
      </c>
      <c r="C52" s="65" t="s">
        <v>256</v>
      </c>
      <c r="D52" s="212" t="s">
        <v>241</v>
      </c>
      <c r="E52" s="213"/>
      <c r="F52" s="276" t="s">
        <v>232</v>
      </c>
      <c r="G52" s="277"/>
      <c r="H52" s="85"/>
      <c r="I52" s="280" t="s">
        <v>318</v>
      </c>
      <c r="J52" s="19">
        <v>1170</v>
      </c>
      <c r="K52" s="69" t="s">
        <v>36</v>
      </c>
    </row>
    <row r="53" spans="1:11" ht="30.75" customHeight="1">
      <c r="A53" s="64" t="s">
        <v>239</v>
      </c>
      <c r="B53" s="64">
        <v>9002</v>
      </c>
      <c r="C53" s="65" t="s">
        <v>319</v>
      </c>
      <c r="D53" s="214"/>
      <c r="E53" s="215"/>
      <c r="F53" s="278"/>
      <c r="G53" s="279"/>
      <c r="H53" s="85"/>
      <c r="I53" s="281"/>
      <c r="J53" s="19">
        <v>39</v>
      </c>
      <c r="K53" s="69" t="s">
        <v>39</v>
      </c>
    </row>
    <row r="54" spans="1:11" ht="30.75" customHeight="1">
      <c r="A54" s="64" t="s">
        <v>239</v>
      </c>
      <c r="B54" s="64">
        <v>9011</v>
      </c>
      <c r="C54" s="65" t="s">
        <v>320</v>
      </c>
      <c r="D54" s="214"/>
      <c r="E54" s="215"/>
      <c r="F54" s="276" t="s">
        <v>314</v>
      </c>
      <c r="G54" s="277"/>
      <c r="H54" s="85"/>
      <c r="I54" s="281"/>
      <c r="J54" s="19">
        <v>2400</v>
      </c>
      <c r="K54" s="69" t="s">
        <v>36</v>
      </c>
    </row>
    <row r="55" spans="1:11" ht="30.75" customHeight="1">
      <c r="A55" s="64" t="s">
        <v>239</v>
      </c>
      <c r="B55" s="64">
        <v>9012</v>
      </c>
      <c r="C55" s="65" t="s">
        <v>322</v>
      </c>
      <c r="D55" s="242"/>
      <c r="E55" s="243"/>
      <c r="F55" s="278"/>
      <c r="G55" s="279"/>
      <c r="H55" s="85"/>
      <c r="I55" s="282"/>
      <c r="J55" s="19">
        <v>79</v>
      </c>
      <c r="K55" s="71" t="s">
        <v>39</v>
      </c>
    </row>
    <row r="56" s="24" customFormat="1" ht="20.25" customHeight="1"/>
    <row r="57" s="24" customFormat="1" ht="20.25" customHeight="1"/>
    <row r="58" s="24" customFormat="1" ht="20.25" customHeight="1"/>
    <row r="59" s="24" customFormat="1" ht="20.25" customHeight="1"/>
    <row r="60" ht="30.75" customHeight="1"/>
  </sheetData>
  <sheetProtection/>
  <mergeCells count="79">
    <mergeCell ref="A50:B50"/>
    <mergeCell ref="C50:C51"/>
    <mergeCell ref="D50:I51"/>
    <mergeCell ref="J50:J51"/>
    <mergeCell ref="K50:K51"/>
    <mergeCell ref="D52:E55"/>
    <mergeCell ref="F52:G53"/>
    <mergeCell ref="I52:I55"/>
    <mergeCell ref="F54:G55"/>
    <mergeCell ref="J43:J44"/>
    <mergeCell ref="K43:K44"/>
    <mergeCell ref="D45:E48"/>
    <mergeCell ref="F45:G46"/>
    <mergeCell ref="I45:I48"/>
    <mergeCell ref="F47:G48"/>
    <mergeCell ref="D39:E40"/>
    <mergeCell ref="F39:I39"/>
    <mergeCell ref="F40:I40"/>
    <mergeCell ref="D41:F41"/>
    <mergeCell ref="G41:I41"/>
    <mergeCell ref="A43:B43"/>
    <mergeCell ref="C43:C44"/>
    <mergeCell ref="D43:I44"/>
    <mergeCell ref="D33:E34"/>
    <mergeCell ref="F33:H33"/>
    <mergeCell ref="K33:K34"/>
    <mergeCell ref="F34:H34"/>
    <mergeCell ref="D35:H35"/>
    <mergeCell ref="K35:K41"/>
    <mergeCell ref="D36:E38"/>
    <mergeCell ref="F36:I36"/>
    <mergeCell ref="F37:I37"/>
    <mergeCell ref="F38:I38"/>
    <mergeCell ref="F28:F29"/>
    <mergeCell ref="G28:H28"/>
    <mergeCell ref="G29:H29"/>
    <mergeCell ref="D30:E32"/>
    <mergeCell ref="F30:H30"/>
    <mergeCell ref="F31:F32"/>
    <mergeCell ref="G31:H31"/>
    <mergeCell ref="G32:H32"/>
    <mergeCell ref="E22:F22"/>
    <mergeCell ref="G22:H22"/>
    <mergeCell ref="D23:F23"/>
    <mergeCell ref="D24:E29"/>
    <mergeCell ref="F24:F25"/>
    <mergeCell ref="G24:H24"/>
    <mergeCell ref="G25:H25"/>
    <mergeCell ref="F26:F27"/>
    <mergeCell ref="G26:H26"/>
    <mergeCell ref="G27:H27"/>
    <mergeCell ref="D15:H15"/>
    <mergeCell ref="D16:F16"/>
    <mergeCell ref="D17:D18"/>
    <mergeCell ref="E17:H17"/>
    <mergeCell ref="E18:H18"/>
    <mergeCell ref="D19:D22"/>
    <mergeCell ref="E19:F21"/>
    <mergeCell ref="G19:H19"/>
    <mergeCell ref="G20:H20"/>
    <mergeCell ref="G21:H21"/>
    <mergeCell ref="D8:F9"/>
    <mergeCell ref="G8:H8"/>
    <mergeCell ref="G9:H9"/>
    <mergeCell ref="D10:F11"/>
    <mergeCell ref="G10:H10"/>
    <mergeCell ref="K10:K32"/>
    <mergeCell ref="G11:H11"/>
    <mergeCell ref="D12:H12"/>
    <mergeCell ref="D13:H13"/>
    <mergeCell ref="D14:F14"/>
    <mergeCell ref="A2:B2"/>
    <mergeCell ref="C2:C3"/>
    <mergeCell ref="D2:I3"/>
    <mergeCell ref="J2:J3"/>
    <mergeCell ref="K2:K3"/>
    <mergeCell ref="D4:E7"/>
    <mergeCell ref="F4:G5"/>
    <mergeCell ref="F6:G7"/>
  </mergeCells>
  <printOptions/>
  <pageMargins left="0.7086614173228347" right="0.7086614173228347" top="0.7480314960629921" bottom="0.7480314960629921" header="0.31496062992125984" footer="0.31496062992125984"/>
  <pageSetup cellComments="asDisplayed" fitToHeight="1" fitToWidth="1" horizontalDpi="300" verticalDpi="300" orientation="portrait" paperSize="9" scale="40" r:id="rId1"/>
</worksheet>
</file>

<file path=xl/worksheets/sheet6.xml><?xml version="1.0" encoding="utf-8"?>
<worksheet xmlns="http://schemas.openxmlformats.org/spreadsheetml/2006/main" xmlns:r="http://schemas.openxmlformats.org/officeDocument/2006/relationships">
  <sheetPr>
    <tabColor indexed="51"/>
    <pageSetUpPr fitToPage="1"/>
  </sheetPr>
  <dimension ref="A1:L32"/>
  <sheetViews>
    <sheetView view="pageBreakPreview" zoomScale="84" zoomScaleNormal="84" zoomScaleSheetLayoutView="84" zoomScalePageLayoutView="0" workbookViewId="0" topLeftCell="D11">
      <selection activeCell="F23" sqref="F23:G24"/>
    </sheetView>
  </sheetViews>
  <sheetFormatPr defaultColWidth="9.140625" defaultRowHeight="12"/>
  <cols>
    <col min="1" max="1" width="7.28125" style="59" customWidth="1"/>
    <col min="2" max="2" width="12.8515625" style="59" bestFit="1" customWidth="1"/>
    <col min="3" max="3" width="40.140625" style="59" customWidth="1"/>
    <col min="4" max="4" width="15.00390625" style="59" customWidth="1"/>
    <col min="5" max="5" width="15.8515625" style="59" customWidth="1"/>
    <col min="6" max="6" width="31.28125" style="59" customWidth="1"/>
    <col min="7" max="7" width="34.00390625" style="59" customWidth="1"/>
    <col min="8" max="8" width="21.421875" style="59" bestFit="1" customWidth="1"/>
    <col min="9" max="9" width="31.140625" style="59" customWidth="1"/>
    <col min="10" max="10" width="16.7109375" style="59" bestFit="1" customWidth="1"/>
    <col min="11" max="11" width="11.7109375" style="59" customWidth="1"/>
    <col min="12" max="12" width="9.140625" style="59" bestFit="1" customWidth="1"/>
    <col min="13" max="16384" width="9.140625" style="59" customWidth="1"/>
  </cols>
  <sheetData>
    <row r="1" spans="1:11" ht="41.25" customHeight="1">
      <c r="A1" s="90" t="s">
        <v>323</v>
      </c>
      <c r="B1" s="91"/>
      <c r="C1" s="91"/>
      <c r="D1" s="92"/>
      <c r="E1" s="93"/>
      <c r="F1" s="94"/>
      <c r="G1" s="94"/>
      <c r="H1" s="94"/>
      <c r="I1" s="94"/>
      <c r="J1" s="94"/>
      <c r="K1" s="95"/>
    </row>
    <row r="2" spans="1:11" ht="41.25" customHeight="1">
      <c r="A2" s="90" t="s">
        <v>246</v>
      </c>
      <c r="B2" s="91"/>
      <c r="C2" s="91"/>
      <c r="D2" s="92"/>
      <c r="E2" s="93"/>
      <c r="F2" s="94"/>
      <c r="G2" s="94"/>
      <c r="H2" s="94"/>
      <c r="I2" s="94"/>
      <c r="J2" s="94"/>
      <c r="K2" s="95"/>
    </row>
    <row r="3" spans="1:11" ht="15.75" customHeight="1">
      <c r="A3" s="283" t="s">
        <v>14</v>
      </c>
      <c r="B3" s="283"/>
      <c r="C3" s="284" t="s">
        <v>20</v>
      </c>
      <c r="D3" s="203" t="s">
        <v>23</v>
      </c>
      <c r="E3" s="204"/>
      <c r="F3" s="204"/>
      <c r="G3" s="204"/>
      <c r="H3" s="204"/>
      <c r="I3" s="205"/>
      <c r="J3" s="209" t="s">
        <v>24</v>
      </c>
      <c r="K3" s="285" t="s">
        <v>19</v>
      </c>
    </row>
    <row r="4" spans="1:11" ht="16.5" customHeight="1">
      <c r="A4" s="96" t="s">
        <v>11</v>
      </c>
      <c r="B4" s="96" t="s">
        <v>21</v>
      </c>
      <c r="C4" s="284"/>
      <c r="D4" s="206"/>
      <c r="E4" s="207"/>
      <c r="F4" s="207"/>
      <c r="G4" s="207"/>
      <c r="H4" s="207"/>
      <c r="I4" s="208"/>
      <c r="J4" s="209"/>
      <c r="K4" s="286"/>
    </row>
    <row r="5" spans="1:11" ht="39.75" customHeight="1">
      <c r="A5" s="97" t="s">
        <v>239</v>
      </c>
      <c r="B5" s="97">
        <v>1211</v>
      </c>
      <c r="C5" s="98" t="s">
        <v>212</v>
      </c>
      <c r="D5" s="287" t="s">
        <v>241</v>
      </c>
      <c r="E5" s="288"/>
      <c r="F5" s="291" t="s">
        <v>242</v>
      </c>
      <c r="G5" s="291"/>
      <c r="H5" s="99"/>
      <c r="I5" s="100"/>
      <c r="J5" s="101">
        <v>1421</v>
      </c>
      <c r="K5" s="102" t="s">
        <v>36</v>
      </c>
    </row>
    <row r="6" spans="1:11" ht="39.75" customHeight="1">
      <c r="A6" s="97" t="s">
        <v>239</v>
      </c>
      <c r="B6" s="97">
        <v>1212</v>
      </c>
      <c r="C6" s="98" t="s">
        <v>324</v>
      </c>
      <c r="D6" s="289"/>
      <c r="E6" s="290"/>
      <c r="F6" s="291"/>
      <c r="G6" s="291"/>
      <c r="H6" s="99"/>
      <c r="I6" s="100"/>
      <c r="J6" s="101">
        <v>47</v>
      </c>
      <c r="K6" s="102" t="s">
        <v>39</v>
      </c>
    </row>
    <row r="7" spans="1:11" ht="39.75" customHeight="1">
      <c r="A7" s="97" t="s">
        <v>239</v>
      </c>
      <c r="B7" s="97">
        <v>1221</v>
      </c>
      <c r="C7" s="98" t="s">
        <v>61</v>
      </c>
      <c r="D7" s="289"/>
      <c r="E7" s="290"/>
      <c r="F7" s="292" t="s">
        <v>244</v>
      </c>
      <c r="G7" s="292"/>
      <c r="H7" s="99"/>
      <c r="I7" s="100"/>
      <c r="J7" s="101">
        <v>2914</v>
      </c>
      <c r="K7" s="102" t="s">
        <v>36</v>
      </c>
    </row>
    <row r="8" spans="1:11" ht="39.75" customHeight="1">
      <c r="A8" s="97" t="s">
        <v>239</v>
      </c>
      <c r="B8" s="97">
        <v>1222</v>
      </c>
      <c r="C8" s="98" t="s">
        <v>1</v>
      </c>
      <c r="D8" s="289"/>
      <c r="E8" s="290"/>
      <c r="F8" s="292"/>
      <c r="G8" s="292"/>
      <c r="H8" s="99"/>
      <c r="I8" s="100"/>
      <c r="J8" s="101">
        <v>97</v>
      </c>
      <c r="K8" s="102" t="s">
        <v>39</v>
      </c>
    </row>
    <row r="9" spans="1:11" ht="39.75" customHeight="1">
      <c r="A9" s="97" t="s">
        <v>239</v>
      </c>
      <c r="B9" s="97">
        <v>6125</v>
      </c>
      <c r="C9" s="98" t="s">
        <v>325</v>
      </c>
      <c r="D9" s="293" t="s">
        <v>251</v>
      </c>
      <c r="E9" s="294"/>
      <c r="F9" s="295"/>
      <c r="G9" s="291" t="s">
        <v>242</v>
      </c>
      <c r="H9" s="299"/>
      <c r="I9" s="103"/>
      <c r="J9" s="104">
        <v>-376</v>
      </c>
      <c r="K9" s="300" t="s">
        <v>36</v>
      </c>
    </row>
    <row r="10" spans="1:11" ht="39.75" customHeight="1">
      <c r="A10" s="97" t="s">
        <v>239</v>
      </c>
      <c r="B10" s="97">
        <v>6126</v>
      </c>
      <c r="C10" s="98" t="s">
        <v>96</v>
      </c>
      <c r="D10" s="296"/>
      <c r="E10" s="297"/>
      <c r="F10" s="298"/>
      <c r="G10" s="291" t="s">
        <v>244</v>
      </c>
      <c r="H10" s="299"/>
      <c r="I10" s="103"/>
      <c r="J10" s="104">
        <v>-752</v>
      </c>
      <c r="K10" s="301"/>
    </row>
    <row r="11" spans="1:11" ht="39.75" customHeight="1">
      <c r="A11" s="97" t="s">
        <v>239</v>
      </c>
      <c r="B11" s="97">
        <v>5020</v>
      </c>
      <c r="C11" s="98" t="s">
        <v>191</v>
      </c>
      <c r="D11" s="303" t="s">
        <v>257</v>
      </c>
      <c r="E11" s="303"/>
      <c r="F11" s="303"/>
      <c r="G11" s="303"/>
      <c r="H11" s="304"/>
      <c r="I11" s="103"/>
      <c r="J11" s="104">
        <v>100</v>
      </c>
      <c r="K11" s="301"/>
    </row>
    <row r="12" spans="1:11" ht="39.75" customHeight="1">
      <c r="A12" s="97" t="s">
        <v>239</v>
      </c>
      <c r="B12" s="97">
        <v>5012</v>
      </c>
      <c r="C12" s="98" t="s">
        <v>326</v>
      </c>
      <c r="D12" s="303" t="s">
        <v>180</v>
      </c>
      <c r="E12" s="303"/>
      <c r="F12" s="303"/>
      <c r="G12" s="303"/>
      <c r="H12" s="304"/>
      <c r="I12" s="103"/>
      <c r="J12" s="104">
        <v>225</v>
      </c>
      <c r="K12" s="301"/>
    </row>
    <row r="13" spans="1:11" ht="39.75" customHeight="1">
      <c r="A13" s="97" t="s">
        <v>239</v>
      </c>
      <c r="B13" s="97">
        <v>6129</v>
      </c>
      <c r="C13" s="98" t="s">
        <v>327</v>
      </c>
      <c r="D13" s="305" t="s">
        <v>328</v>
      </c>
      <c r="E13" s="306"/>
      <c r="F13" s="306"/>
      <c r="G13" s="306"/>
      <c r="H13" s="306"/>
      <c r="I13" s="103"/>
      <c r="J13" s="104">
        <v>240</v>
      </c>
      <c r="K13" s="301"/>
    </row>
    <row r="14" spans="1:11" ht="39.75" customHeight="1">
      <c r="A14" s="97" t="s">
        <v>239</v>
      </c>
      <c r="B14" s="97">
        <v>5015</v>
      </c>
      <c r="C14" s="98" t="s">
        <v>330</v>
      </c>
      <c r="D14" s="307" t="s">
        <v>176</v>
      </c>
      <c r="E14" s="307"/>
      <c r="F14" s="307"/>
      <c r="G14" s="307"/>
      <c r="H14" s="305"/>
      <c r="I14" s="103"/>
      <c r="J14" s="104">
        <v>50</v>
      </c>
      <c r="K14" s="301"/>
    </row>
    <row r="15" spans="1:11" ht="39.75" customHeight="1">
      <c r="A15" s="97" t="s">
        <v>239</v>
      </c>
      <c r="B15" s="97">
        <v>5013</v>
      </c>
      <c r="C15" s="98" t="s">
        <v>280</v>
      </c>
      <c r="D15" s="307" t="s">
        <v>262</v>
      </c>
      <c r="E15" s="307"/>
      <c r="F15" s="307"/>
      <c r="G15" s="307"/>
      <c r="H15" s="305"/>
      <c r="I15" s="103"/>
      <c r="J15" s="104">
        <v>200</v>
      </c>
      <c r="K15" s="301"/>
    </row>
    <row r="16" spans="1:11" ht="39.75" customHeight="1">
      <c r="A16" s="97" t="s">
        <v>239</v>
      </c>
      <c r="B16" s="97">
        <v>5016</v>
      </c>
      <c r="C16" s="98" t="s">
        <v>331</v>
      </c>
      <c r="D16" s="308" t="s">
        <v>83</v>
      </c>
      <c r="E16" s="309"/>
      <c r="F16" s="305" t="s">
        <v>264</v>
      </c>
      <c r="G16" s="306"/>
      <c r="H16" s="306"/>
      <c r="I16" s="103"/>
      <c r="J16" s="104">
        <v>150</v>
      </c>
      <c r="K16" s="301"/>
    </row>
    <row r="17" spans="1:11" ht="39.75" customHeight="1">
      <c r="A17" s="97" t="s">
        <v>239</v>
      </c>
      <c r="B17" s="97">
        <v>5017</v>
      </c>
      <c r="C17" s="98" t="s">
        <v>46</v>
      </c>
      <c r="D17" s="310"/>
      <c r="E17" s="311"/>
      <c r="F17" s="312" t="s">
        <v>265</v>
      </c>
      <c r="G17" s="313"/>
      <c r="H17" s="313"/>
      <c r="I17" s="103"/>
      <c r="J17" s="104">
        <v>160</v>
      </c>
      <c r="K17" s="302"/>
    </row>
    <row r="18" spans="1:12" ht="40.5" customHeight="1">
      <c r="A18" s="105" t="s">
        <v>310</v>
      </c>
      <c r="B18" s="106"/>
      <c r="C18" s="107"/>
      <c r="D18" s="108"/>
      <c r="E18" s="108"/>
      <c r="F18" s="109"/>
      <c r="G18" s="109"/>
      <c r="H18" s="108"/>
      <c r="I18" s="108"/>
      <c r="J18" s="110"/>
      <c r="K18" s="111"/>
      <c r="L18" s="81"/>
    </row>
    <row r="19" spans="1:11" ht="15.75" customHeight="1">
      <c r="A19" s="283" t="s">
        <v>14</v>
      </c>
      <c r="B19" s="283"/>
      <c r="C19" s="314" t="s">
        <v>20</v>
      </c>
      <c r="D19" s="315" t="s">
        <v>23</v>
      </c>
      <c r="E19" s="316"/>
      <c r="F19" s="316"/>
      <c r="G19" s="316"/>
      <c r="H19" s="316"/>
      <c r="I19" s="317"/>
      <c r="J19" s="209" t="s">
        <v>24</v>
      </c>
      <c r="K19" s="300" t="s">
        <v>19</v>
      </c>
    </row>
    <row r="20" spans="1:11" ht="15.75" customHeight="1">
      <c r="A20" s="112" t="s">
        <v>11</v>
      </c>
      <c r="B20" s="112" t="s">
        <v>21</v>
      </c>
      <c r="C20" s="314"/>
      <c r="D20" s="318"/>
      <c r="E20" s="319"/>
      <c r="F20" s="319"/>
      <c r="G20" s="319"/>
      <c r="H20" s="319"/>
      <c r="I20" s="320"/>
      <c r="J20" s="209"/>
      <c r="K20" s="302"/>
    </row>
    <row r="21" spans="1:11" ht="39.75" customHeight="1">
      <c r="A21" s="97" t="s">
        <v>239</v>
      </c>
      <c r="B21" s="97">
        <v>8004</v>
      </c>
      <c r="C21" s="98" t="s">
        <v>215</v>
      </c>
      <c r="D21" s="287" t="s">
        <v>241</v>
      </c>
      <c r="E21" s="288"/>
      <c r="F21" s="321" t="s">
        <v>232</v>
      </c>
      <c r="G21" s="322"/>
      <c r="H21" s="100"/>
      <c r="I21" s="325" t="s">
        <v>192</v>
      </c>
      <c r="J21" s="104">
        <v>995</v>
      </c>
      <c r="K21" s="102" t="s">
        <v>36</v>
      </c>
    </row>
    <row r="22" spans="1:11" ht="39.75" customHeight="1">
      <c r="A22" s="97" t="s">
        <v>239</v>
      </c>
      <c r="B22" s="97">
        <v>8005</v>
      </c>
      <c r="C22" s="98" t="s">
        <v>81</v>
      </c>
      <c r="D22" s="289"/>
      <c r="E22" s="290"/>
      <c r="F22" s="323"/>
      <c r="G22" s="324"/>
      <c r="H22" s="100"/>
      <c r="I22" s="326"/>
      <c r="J22" s="104">
        <v>33</v>
      </c>
      <c r="K22" s="102" t="s">
        <v>39</v>
      </c>
    </row>
    <row r="23" spans="1:11" ht="39.75" customHeight="1">
      <c r="A23" s="97" t="s">
        <v>239</v>
      </c>
      <c r="B23" s="97">
        <v>8014</v>
      </c>
      <c r="C23" s="98" t="s">
        <v>332</v>
      </c>
      <c r="D23" s="289"/>
      <c r="E23" s="290"/>
      <c r="F23" s="321" t="s">
        <v>314</v>
      </c>
      <c r="G23" s="322"/>
      <c r="H23" s="100"/>
      <c r="I23" s="326"/>
      <c r="J23" s="104">
        <v>2040</v>
      </c>
      <c r="K23" s="102" t="s">
        <v>36</v>
      </c>
    </row>
    <row r="24" spans="1:11" ht="39.75" customHeight="1">
      <c r="A24" s="97" t="s">
        <v>239</v>
      </c>
      <c r="B24" s="97">
        <v>8015</v>
      </c>
      <c r="C24" s="98" t="s">
        <v>91</v>
      </c>
      <c r="D24" s="289"/>
      <c r="E24" s="290"/>
      <c r="F24" s="323"/>
      <c r="G24" s="324"/>
      <c r="H24" s="100"/>
      <c r="I24" s="326"/>
      <c r="J24" s="104">
        <v>68</v>
      </c>
      <c r="K24" s="113" t="s">
        <v>39</v>
      </c>
    </row>
    <row r="25" spans="1:12" ht="40.5" customHeight="1">
      <c r="A25" s="105" t="s">
        <v>317</v>
      </c>
      <c r="B25" s="106"/>
      <c r="C25" s="114"/>
      <c r="D25" s="115"/>
      <c r="E25" s="115"/>
      <c r="F25" s="116"/>
      <c r="G25" s="116"/>
      <c r="H25" s="116"/>
      <c r="I25" s="117"/>
      <c r="J25" s="110"/>
      <c r="K25" s="111"/>
      <c r="L25" s="81"/>
    </row>
    <row r="26" spans="1:11" ht="15.75" customHeight="1">
      <c r="A26" s="283" t="s">
        <v>14</v>
      </c>
      <c r="B26" s="283"/>
      <c r="C26" s="314" t="s">
        <v>20</v>
      </c>
      <c r="D26" s="315" t="s">
        <v>23</v>
      </c>
      <c r="E26" s="316"/>
      <c r="F26" s="316"/>
      <c r="G26" s="316"/>
      <c r="H26" s="316"/>
      <c r="I26" s="317"/>
      <c r="J26" s="209" t="s">
        <v>24</v>
      </c>
      <c r="K26" s="300" t="s">
        <v>19</v>
      </c>
    </row>
    <row r="27" spans="1:11" ht="15.75" customHeight="1">
      <c r="A27" s="112" t="s">
        <v>11</v>
      </c>
      <c r="B27" s="112" t="s">
        <v>21</v>
      </c>
      <c r="C27" s="314"/>
      <c r="D27" s="318"/>
      <c r="E27" s="319"/>
      <c r="F27" s="319"/>
      <c r="G27" s="319"/>
      <c r="H27" s="319"/>
      <c r="I27" s="320"/>
      <c r="J27" s="209"/>
      <c r="K27" s="302"/>
    </row>
    <row r="28" spans="1:11" ht="39.75" customHeight="1">
      <c r="A28" s="97" t="s">
        <v>239</v>
      </c>
      <c r="B28" s="97">
        <v>9004</v>
      </c>
      <c r="C28" s="98" t="s">
        <v>333</v>
      </c>
      <c r="D28" s="287" t="s">
        <v>241</v>
      </c>
      <c r="E28" s="288"/>
      <c r="F28" s="321" t="s">
        <v>232</v>
      </c>
      <c r="G28" s="322"/>
      <c r="H28" s="100"/>
      <c r="I28" s="325" t="s">
        <v>318</v>
      </c>
      <c r="J28" s="104">
        <v>995</v>
      </c>
      <c r="K28" s="102" t="s">
        <v>36</v>
      </c>
    </row>
    <row r="29" spans="1:11" ht="39.75" customHeight="1">
      <c r="A29" s="97" t="s">
        <v>239</v>
      </c>
      <c r="B29" s="97">
        <v>9005</v>
      </c>
      <c r="C29" s="98" t="s">
        <v>218</v>
      </c>
      <c r="D29" s="289"/>
      <c r="E29" s="290"/>
      <c r="F29" s="323"/>
      <c r="G29" s="324"/>
      <c r="H29" s="100"/>
      <c r="I29" s="326"/>
      <c r="J29" s="104">
        <v>33</v>
      </c>
      <c r="K29" s="102" t="s">
        <v>39</v>
      </c>
    </row>
    <row r="30" spans="1:11" ht="39.75" customHeight="1">
      <c r="A30" s="97" t="s">
        <v>239</v>
      </c>
      <c r="B30" s="97">
        <v>9014</v>
      </c>
      <c r="C30" s="98" t="s">
        <v>136</v>
      </c>
      <c r="D30" s="289"/>
      <c r="E30" s="290"/>
      <c r="F30" s="321" t="s">
        <v>314</v>
      </c>
      <c r="G30" s="322"/>
      <c r="H30" s="100"/>
      <c r="I30" s="326"/>
      <c r="J30" s="104">
        <v>2040</v>
      </c>
      <c r="K30" s="102" t="s">
        <v>36</v>
      </c>
    </row>
    <row r="31" spans="1:11" ht="39.75" customHeight="1">
      <c r="A31" s="97" t="s">
        <v>239</v>
      </c>
      <c r="B31" s="97">
        <v>9015</v>
      </c>
      <c r="C31" s="98" t="s">
        <v>334</v>
      </c>
      <c r="D31" s="327"/>
      <c r="E31" s="328"/>
      <c r="F31" s="323"/>
      <c r="G31" s="324"/>
      <c r="H31" s="100"/>
      <c r="I31" s="329"/>
      <c r="J31" s="104">
        <v>68</v>
      </c>
      <c r="K31" s="113" t="s">
        <v>39</v>
      </c>
    </row>
    <row r="32" spans="4:9" ht="30.75" customHeight="1">
      <c r="D32" s="118"/>
      <c r="E32" s="118"/>
      <c r="I32" s="118"/>
    </row>
    <row r="33" ht="30.75" customHeight="1"/>
    <row r="34" ht="30.75" customHeight="1"/>
    <row r="35" ht="30.75" customHeight="1"/>
    <row r="36" ht="30.75" customHeight="1"/>
  </sheetData>
  <sheetProtection/>
  <mergeCells count="38">
    <mergeCell ref="D28:E31"/>
    <mergeCell ref="F28:G29"/>
    <mergeCell ref="I28:I31"/>
    <mergeCell ref="F30:G31"/>
    <mergeCell ref="K19:K20"/>
    <mergeCell ref="D21:E24"/>
    <mergeCell ref="F21:G22"/>
    <mergeCell ref="I21:I24"/>
    <mergeCell ref="F23:G24"/>
    <mergeCell ref="A26:B26"/>
    <mergeCell ref="C26:C27"/>
    <mergeCell ref="D26:I27"/>
    <mergeCell ref="J26:J27"/>
    <mergeCell ref="K26:K27"/>
    <mergeCell ref="F16:H16"/>
    <mergeCell ref="F17:H17"/>
    <mergeCell ref="A19:B19"/>
    <mergeCell ref="C19:C20"/>
    <mergeCell ref="D19:I20"/>
    <mergeCell ref="J19:J20"/>
    <mergeCell ref="D9:F10"/>
    <mergeCell ref="G9:H9"/>
    <mergeCell ref="K9:K17"/>
    <mergeCell ref="G10:H10"/>
    <mergeCell ref="D11:H11"/>
    <mergeCell ref="D12:H12"/>
    <mergeCell ref="D13:H13"/>
    <mergeCell ref="D14:H14"/>
    <mergeCell ref="D15:H15"/>
    <mergeCell ref="D16:E17"/>
    <mergeCell ref="A3:B3"/>
    <mergeCell ref="C3:C4"/>
    <mergeCell ref="D3:I4"/>
    <mergeCell ref="J3:J4"/>
    <mergeCell ref="K3:K4"/>
    <mergeCell ref="D5:E8"/>
    <mergeCell ref="F5:G6"/>
    <mergeCell ref="F7:G8"/>
  </mergeCells>
  <printOptions/>
  <pageMargins left="0.7086614173228347" right="0.7086614173228347" top="0.7480314960629921" bottom="0.7480314960629921" header="0.31496062992125984" footer="0.31496062992125984"/>
  <pageSetup cellComments="asDisplayed" fitToHeight="1" fitToWidth="1" horizontalDpi="300" verticalDpi="300" orientation="portrait" paperSize="9" scale="41" r:id="rId1"/>
</worksheet>
</file>

<file path=xl/worksheets/sheet7.xml><?xml version="1.0" encoding="utf-8"?>
<worksheet xmlns="http://schemas.openxmlformats.org/spreadsheetml/2006/main" xmlns:r="http://schemas.openxmlformats.org/officeDocument/2006/relationships">
  <sheetPr>
    <tabColor indexed="51"/>
    <pageSetUpPr fitToPage="1"/>
  </sheetPr>
  <dimension ref="A1:M85"/>
  <sheetViews>
    <sheetView view="pageBreakPreview" zoomScale="55" zoomScaleNormal="84" zoomScaleSheetLayoutView="55" zoomScalePageLayoutView="0" workbookViewId="0" topLeftCell="A17">
      <selection activeCell="C39" sqref="C39"/>
    </sheetView>
  </sheetViews>
  <sheetFormatPr defaultColWidth="9.140625" defaultRowHeight="12"/>
  <cols>
    <col min="1" max="1" width="7.28125" style="119" customWidth="1"/>
    <col min="2" max="2" width="11.7109375" style="119" bestFit="1" customWidth="1"/>
    <col min="3" max="3" width="71.7109375" style="119" bestFit="1" customWidth="1"/>
    <col min="4" max="4" width="15.00390625" style="119" customWidth="1"/>
    <col min="5" max="5" width="15.8515625" style="119" customWidth="1"/>
    <col min="6" max="6" width="38.8515625" style="119" customWidth="1"/>
    <col min="7" max="7" width="34.00390625" style="119" customWidth="1"/>
    <col min="8" max="8" width="17.140625" style="119" customWidth="1"/>
    <col min="9" max="9" width="31.140625" style="119" customWidth="1"/>
    <col min="10" max="10" width="14.140625" style="119" customWidth="1"/>
    <col min="11" max="11" width="15.28125" style="119" bestFit="1" customWidth="1"/>
    <col min="12" max="12" width="11.7109375" style="119" customWidth="1"/>
    <col min="13" max="13" width="9.140625" style="119" bestFit="1" customWidth="1"/>
    <col min="14" max="16384" width="9.140625" style="119" customWidth="1"/>
  </cols>
  <sheetData>
    <row r="1" spans="1:12" ht="41.25" customHeight="1">
      <c r="A1" s="122" t="s">
        <v>336</v>
      </c>
      <c r="B1" s="123"/>
      <c r="C1" s="123"/>
      <c r="D1" s="123"/>
      <c r="E1" s="94"/>
      <c r="F1" s="94"/>
      <c r="G1" s="94"/>
      <c r="H1" s="94"/>
      <c r="I1" s="94"/>
      <c r="J1" s="94"/>
      <c r="K1" s="94"/>
      <c r="L1" s="94"/>
    </row>
    <row r="2" spans="1:12" ht="15.75" customHeight="1">
      <c r="A2" s="330" t="s">
        <v>14</v>
      </c>
      <c r="B2" s="330"/>
      <c r="C2" s="202" t="s">
        <v>20</v>
      </c>
      <c r="D2" s="203" t="s">
        <v>23</v>
      </c>
      <c r="E2" s="204"/>
      <c r="F2" s="204"/>
      <c r="G2" s="204"/>
      <c r="H2" s="204"/>
      <c r="I2" s="205"/>
      <c r="J2" s="210" t="s">
        <v>79</v>
      </c>
      <c r="K2" s="209" t="s">
        <v>24</v>
      </c>
      <c r="L2" s="210" t="s">
        <v>19</v>
      </c>
    </row>
    <row r="3" spans="1:12" ht="16.5" customHeight="1">
      <c r="A3" s="63" t="s">
        <v>11</v>
      </c>
      <c r="B3" s="63" t="s">
        <v>21</v>
      </c>
      <c r="C3" s="202"/>
      <c r="D3" s="206"/>
      <c r="E3" s="207"/>
      <c r="F3" s="207"/>
      <c r="G3" s="207"/>
      <c r="H3" s="207"/>
      <c r="I3" s="208"/>
      <c r="J3" s="211"/>
      <c r="K3" s="209"/>
      <c r="L3" s="211"/>
    </row>
    <row r="4" spans="1:12" ht="30.75" customHeight="1">
      <c r="A4" s="64" t="s">
        <v>337</v>
      </c>
      <c r="B4" s="64">
        <v>1001</v>
      </c>
      <c r="C4" s="65" t="s">
        <v>338</v>
      </c>
      <c r="D4" s="212" t="s">
        <v>339</v>
      </c>
      <c r="E4" s="213"/>
      <c r="F4" s="216" t="s">
        <v>242</v>
      </c>
      <c r="G4" s="216"/>
      <c r="H4" s="124"/>
      <c r="I4" s="67"/>
      <c r="J4" s="125">
        <v>0.7</v>
      </c>
      <c r="K4" s="68">
        <v>1672</v>
      </c>
      <c r="L4" s="69" t="s">
        <v>36</v>
      </c>
    </row>
    <row r="5" spans="1:12" ht="30.75" customHeight="1">
      <c r="A5" s="64" t="s">
        <v>337</v>
      </c>
      <c r="B5" s="64">
        <v>1002</v>
      </c>
      <c r="C5" s="65" t="s">
        <v>341</v>
      </c>
      <c r="D5" s="214"/>
      <c r="E5" s="215"/>
      <c r="F5" s="216"/>
      <c r="G5" s="216"/>
      <c r="H5" s="124"/>
      <c r="I5" s="67"/>
      <c r="J5" s="125">
        <v>0.7</v>
      </c>
      <c r="K5" s="68">
        <v>55</v>
      </c>
      <c r="L5" s="69" t="s">
        <v>39</v>
      </c>
    </row>
    <row r="6" spans="1:12" ht="30.75" customHeight="1">
      <c r="A6" s="64" t="s">
        <v>337</v>
      </c>
      <c r="B6" s="64">
        <v>1011</v>
      </c>
      <c r="C6" s="65" t="s">
        <v>342</v>
      </c>
      <c r="D6" s="214"/>
      <c r="E6" s="215"/>
      <c r="F6" s="217" t="s">
        <v>244</v>
      </c>
      <c r="G6" s="217"/>
      <c r="H6" s="124"/>
      <c r="I6" s="67"/>
      <c r="J6" s="125">
        <v>0.7</v>
      </c>
      <c r="K6" s="68">
        <v>3428</v>
      </c>
      <c r="L6" s="69" t="s">
        <v>36</v>
      </c>
    </row>
    <row r="7" spans="1:12" ht="30.75" customHeight="1">
      <c r="A7" s="64" t="s">
        <v>337</v>
      </c>
      <c r="B7" s="64">
        <v>1012</v>
      </c>
      <c r="C7" s="65" t="s">
        <v>289</v>
      </c>
      <c r="D7" s="214"/>
      <c r="E7" s="215"/>
      <c r="F7" s="217"/>
      <c r="G7" s="217"/>
      <c r="H7" s="124"/>
      <c r="I7" s="67"/>
      <c r="J7" s="125">
        <v>0.7</v>
      </c>
      <c r="K7" s="68">
        <v>113</v>
      </c>
      <c r="L7" s="69" t="s">
        <v>39</v>
      </c>
    </row>
    <row r="8" spans="1:12" ht="30.75" customHeight="1">
      <c r="A8" s="64" t="s">
        <v>337</v>
      </c>
      <c r="B8" s="64">
        <v>1071</v>
      </c>
      <c r="C8" s="65" t="s">
        <v>343</v>
      </c>
      <c r="D8" s="226" t="s">
        <v>345</v>
      </c>
      <c r="E8" s="227"/>
      <c r="F8" s="228"/>
      <c r="G8" s="216" t="s">
        <v>242</v>
      </c>
      <c r="H8" s="232"/>
      <c r="I8" s="72"/>
      <c r="J8" s="125">
        <v>0.7</v>
      </c>
      <c r="K8" s="19">
        <f>K4-376</f>
        <v>1296</v>
      </c>
      <c r="L8" s="331" t="s">
        <v>252</v>
      </c>
    </row>
    <row r="9" spans="1:12" ht="30.75" customHeight="1">
      <c r="A9" s="64" t="s">
        <v>337</v>
      </c>
      <c r="B9" s="64">
        <v>1081</v>
      </c>
      <c r="C9" s="65" t="s">
        <v>346</v>
      </c>
      <c r="D9" s="229"/>
      <c r="E9" s="230"/>
      <c r="F9" s="231"/>
      <c r="G9" s="216" t="s">
        <v>244</v>
      </c>
      <c r="H9" s="232"/>
      <c r="I9" s="72"/>
      <c r="J9" s="125">
        <v>0.7</v>
      </c>
      <c r="K9" s="19">
        <f>K6-752</f>
        <v>2676</v>
      </c>
      <c r="L9" s="331"/>
    </row>
    <row r="10" spans="1:12" ht="30.75" customHeight="1">
      <c r="A10" s="64" t="s">
        <v>337</v>
      </c>
      <c r="B10" s="64">
        <v>1131</v>
      </c>
      <c r="C10" s="65" t="s">
        <v>349</v>
      </c>
      <c r="D10" s="235" t="s">
        <v>257</v>
      </c>
      <c r="E10" s="235"/>
      <c r="F10" s="235"/>
      <c r="G10" s="235"/>
      <c r="H10" s="236"/>
      <c r="I10" s="72"/>
      <c r="J10" s="125">
        <v>0.7</v>
      </c>
      <c r="K10" s="19">
        <v>100</v>
      </c>
      <c r="L10" s="331"/>
    </row>
    <row r="11" spans="1:12" ht="30.75" customHeight="1">
      <c r="A11" s="64" t="s">
        <v>337</v>
      </c>
      <c r="B11" s="64">
        <v>1141</v>
      </c>
      <c r="C11" s="65" t="s">
        <v>274</v>
      </c>
      <c r="D11" s="235" t="s">
        <v>180</v>
      </c>
      <c r="E11" s="235"/>
      <c r="F11" s="235"/>
      <c r="G11" s="235"/>
      <c r="H11" s="236"/>
      <c r="I11" s="72"/>
      <c r="J11" s="125">
        <v>0.7</v>
      </c>
      <c r="K11" s="19">
        <v>225</v>
      </c>
      <c r="L11" s="331"/>
    </row>
    <row r="12" spans="1:12" ht="30.75" customHeight="1">
      <c r="A12" s="64" t="s">
        <v>337</v>
      </c>
      <c r="B12" s="64">
        <v>1111</v>
      </c>
      <c r="C12" s="65" t="s">
        <v>12</v>
      </c>
      <c r="D12" s="236" t="s">
        <v>328</v>
      </c>
      <c r="E12" s="237"/>
      <c r="F12" s="237"/>
      <c r="G12" s="237"/>
      <c r="H12" s="237"/>
      <c r="I12" s="72"/>
      <c r="J12" s="125">
        <v>0.7</v>
      </c>
      <c r="K12" s="19">
        <v>240</v>
      </c>
      <c r="L12" s="331"/>
    </row>
    <row r="13" spans="1:12" ht="30.75" customHeight="1">
      <c r="A13" s="64" t="s">
        <v>337</v>
      </c>
      <c r="B13" s="64">
        <v>1121</v>
      </c>
      <c r="C13" s="65" t="s">
        <v>350</v>
      </c>
      <c r="D13" s="235" t="s">
        <v>176</v>
      </c>
      <c r="E13" s="235"/>
      <c r="F13" s="235"/>
      <c r="G13" s="235"/>
      <c r="H13" s="236"/>
      <c r="I13" s="72"/>
      <c r="J13" s="125">
        <v>0.7</v>
      </c>
      <c r="K13" s="19">
        <v>50</v>
      </c>
      <c r="L13" s="331"/>
    </row>
    <row r="14" spans="1:12" ht="30.75" customHeight="1">
      <c r="A14" s="64" t="s">
        <v>337</v>
      </c>
      <c r="B14" s="64">
        <v>1151</v>
      </c>
      <c r="C14" s="65" t="s">
        <v>296</v>
      </c>
      <c r="D14" s="235" t="s">
        <v>262</v>
      </c>
      <c r="E14" s="235"/>
      <c r="F14" s="235"/>
      <c r="G14" s="235"/>
      <c r="H14" s="236"/>
      <c r="I14" s="72"/>
      <c r="J14" s="125">
        <v>0.7</v>
      </c>
      <c r="K14" s="19">
        <v>200</v>
      </c>
      <c r="L14" s="331"/>
    </row>
    <row r="15" spans="1:12" ht="30.75" customHeight="1">
      <c r="A15" s="64" t="s">
        <v>337</v>
      </c>
      <c r="B15" s="64">
        <v>1161</v>
      </c>
      <c r="C15" s="65" t="s">
        <v>352</v>
      </c>
      <c r="D15" s="212" t="s">
        <v>83</v>
      </c>
      <c r="E15" s="332"/>
      <c r="F15" s="332"/>
      <c r="G15" s="244" t="s">
        <v>353</v>
      </c>
      <c r="H15" s="245"/>
      <c r="I15" s="72"/>
      <c r="J15" s="125">
        <v>0.7</v>
      </c>
      <c r="K15" s="19">
        <v>150</v>
      </c>
      <c r="L15" s="331"/>
    </row>
    <row r="16" spans="1:12" ht="30.75" customHeight="1">
      <c r="A16" s="64" t="s">
        <v>337</v>
      </c>
      <c r="B16" s="64">
        <v>1162</v>
      </c>
      <c r="C16" s="65" t="s">
        <v>37</v>
      </c>
      <c r="D16" s="242"/>
      <c r="E16" s="333"/>
      <c r="F16" s="333"/>
      <c r="G16" s="244" t="s">
        <v>354</v>
      </c>
      <c r="H16" s="245"/>
      <c r="I16" s="72"/>
      <c r="J16" s="125">
        <v>0.7</v>
      </c>
      <c r="K16" s="19">
        <v>160</v>
      </c>
      <c r="L16" s="331"/>
    </row>
    <row r="17" spans="1:12" ht="30.75" customHeight="1">
      <c r="A17" s="64" t="s">
        <v>337</v>
      </c>
      <c r="B17" s="64">
        <v>1171</v>
      </c>
      <c r="C17" s="65" t="s">
        <v>16</v>
      </c>
      <c r="D17" s="239" t="s">
        <v>167</v>
      </c>
      <c r="E17" s="334" t="s">
        <v>126</v>
      </c>
      <c r="F17" s="335"/>
      <c r="G17" s="244" t="s">
        <v>32</v>
      </c>
      <c r="H17" s="245"/>
      <c r="I17" s="67"/>
      <c r="J17" s="125">
        <v>0.7</v>
      </c>
      <c r="K17" s="19">
        <v>480</v>
      </c>
      <c r="L17" s="331"/>
    </row>
    <row r="18" spans="1:12" ht="30.75" customHeight="1">
      <c r="A18" s="64" t="s">
        <v>337</v>
      </c>
      <c r="B18" s="64">
        <v>1172</v>
      </c>
      <c r="C18" s="65" t="s">
        <v>146</v>
      </c>
      <c r="D18" s="240"/>
      <c r="E18" s="336"/>
      <c r="F18" s="337"/>
      <c r="G18" s="244" t="s">
        <v>267</v>
      </c>
      <c r="H18" s="245"/>
      <c r="I18" s="67"/>
      <c r="J18" s="125">
        <v>0.7</v>
      </c>
      <c r="K18" s="19">
        <v>480</v>
      </c>
      <c r="L18" s="331"/>
    </row>
    <row r="19" spans="1:12" ht="30.75" customHeight="1">
      <c r="A19" s="64" t="s">
        <v>337</v>
      </c>
      <c r="B19" s="64">
        <v>1173</v>
      </c>
      <c r="C19" s="65" t="s">
        <v>355</v>
      </c>
      <c r="D19" s="240"/>
      <c r="E19" s="338"/>
      <c r="F19" s="339"/>
      <c r="G19" s="236" t="s">
        <v>268</v>
      </c>
      <c r="H19" s="237"/>
      <c r="I19" s="72"/>
      <c r="J19" s="125">
        <v>0.7</v>
      </c>
      <c r="K19" s="19">
        <v>480</v>
      </c>
      <c r="L19" s="331"/>
    </row>
    <row r="20" spans="1:12" ht="30.75" customHeight="1">
      <c r="A20" s="64" t="s">
        <v>337</v>
      </c>
      <c r="B20" s="64">
        <v>1174</v>
      </c>
      <c r="C20" s="65" t="s">
        <v>356</v>
      </c>
      <c r="D20" s="241"/>
      <c r="E20" s="340" t="s">
        <v>269</v>
      </c>
      <c r="F20" s="341"/>
      <c r="G20" s="248" t="s">
        <v>270</v>
      </c>
      <c r="H20" s="246"/>
      <c r="I20" s="70"/>
      <c r="J20" s="125">
        <v>0.7</v>
      </c>
      <c r="K20" s="19">
        <v>700</v>
      </c>
      <c r="L20" s="331"/>
    </row>
    <row r="21" spans="1:12" ht="30.75" customHeight="1">
      <c r="A21" s="64" t="s">
        <v>337</v>
      </c>
      <c r="B21" s="64">
        <v>1181</v>
      </c>
      <c r="C21" s="65" t="s">
        <v>357</v>
      </c>
      <c r="D21" s="236" t="s">
        <v>273</v>
      </c>
      <c r="E21" s="237"/>
      <c r="F21" s="237"/>
      <c r="G21" s="237"/>
      <c r="H21" s="237"/>
      <c r="I21" s="72"/>
      <c r="J21" s="125">
        <v>0.7</v>
      </c>
      <c r="K21" s="19">
        <v>120</v>
      </c>
      <c r="L21" s="331"/>
    </row>
    <row r="22" spans="1:12" ht="30.75" customHeight="1">
      <c r="A22" s="64" t="s">
        <v>337</v>
      </c>
      <c r="B22" s="64">
        <v>1197</v>
      </c>
      <c r="C22" s="65" t="s">
        <v>358</v>
      </c>
      <c r="D22" s="212" t="s">
        <v>10</v>
      </c>
      <c r="E22" s="213"/>
      <c r="F22" s="239" t="s">
        <v>359</v>
      </c>
      <c r="G22" s="235" t="s">
        <v>242</v>
      </c>
      <c r="H22" s="236"/>
      <c r="I22" s="72"/>
      <c r="J22" s="125">
        <v>0.7</v>
      </c>
      <c r="K22" s="19">
        <v>88</v>
      </c>
      <c r="L22" s="331"/>
    </row>
    <row r="23" spans="1:12" ht="30.75" customHeight="1">
      <c r="A23" s="64" t="s">
        <v>337</v>
      </c>
      <c r="B23" s="64">
        <v>1198</v>
      </c>
      <c r="C23" s="65" t="s">
        <v>335</v>
      </c>
      <c r="D23" s="214"/>
      <c r="E23" s="215"/>
      <c r="F23" s="241"/>
      <c r="G23" s="235" t="s">
        <v>282</v>
      </c>
      <c r="H23" s="236"/>
      <c r="I23" s="72"/>
      <c r="J23" s="125">
        <v>0.7</v>
      </c>
      <c r="K23" s="19">
        <v>176</v>
      </c>
      <c r="L23" s="331"/>
    </row>
    <row r="24" spans="1:12" ht="30.75" customHeight="1">
      <c r="A24" s="64" t="s">
        <v>337</v>
      </c>
      <c r="B24" s="64">
        <v>1191</v>
      </c>
      <c r="C24" s="65" t="s">
        <v>360</v>
      </c>
      <c r="D24" s="214"/>
      <c r="E24" s="215"/>
      <c r="F24" s="239" t="s">
        <v>305</v>
      </c>
      <c r="G24" s="235" t="s">
        <v>242</v>
      </c>
      <c r="H24" s="236"/>
      <c r="I24" s="72"/>
      <c r="J24" s="125">
        <v>0.7</v>
      </c>
      <c r="K24" s="19">
        <v>72</v>
      </c>
      <c r="L24" s="331"/>
    </row>
    <row r="25" spans="1:12" ht="30.75" customHeight="1">
      <c r="A25" s="64" t="s">
        <v>337</v>
      </c>
      <c r="B25" s="64">
        <v>1192</v>
      </c>
      <c r="C25" s="65" t="s">
        <v>263</v>
      </c>
      <c r="D25" s="214"/>
      <c r="E25" s="215"/>
      <c r="F25" s="241"/>
      <c r="G25" s="235" t="s">
        <v>282</v>
      </c>
      <c r="H25" s="236"/>
      <c r="I25" s="72"/>
      <c r="J25" s="125">
        <v>0.7</v>
      </c>
      <c r="K25" s="19">
        <v>144</v>
      </c>
      <c r="L25" s="331"/>
    </row>
    <row r="26" spans="1:12" ht="30.75" customHeight="1">
      <c r="A26" s="64" t="s">
        <v>337</v>
      </c>
      <c r="B26" s="64">
        <v>1195</v>
      </c>
      <c r="C26" s="65" t="s">
        <v>361</v>
      </c>
      <c r="D26" s="214"/>
      <c r="E26" s="215"/>
      <c r="F26" s="239" t="s">
        <v>362</v>
      </c>
      <c r="G26" s="235" t="s">
        <v>242</v>
      </c>
      <c r="H26" s="236"/>
      <c r="I26" s="72"/>
      <c r="J26" s="125">
        <v>0.7</v>
      </c>
      <c r="K26" s="19">
        <v>24</v>
      </c>
      <c r="L26" s="331"/>
    </row>
    <row r="27" spans="1:12" ht="30.75" customHeight="1">
      <c r="A27" s="64" t="s">
        <v>337</v>
      </c>
      <c r="B27" s="64">
        <v>1196</v>
      </c>
      <c r="C27" s="65" t="s">
        <v>363</v>
      </c>
      <c r="D27" s="242"/>
      <c r="E27" s="243"/>
      <c r="F27" s="241"/>
      <c r="G27" s="235" t="s">
        <v>282</v>
      </c>
      <c r="H27" s="236"/>
      <c r="I27" s="72"/>
      <c r="J27" s="125">
        <v>0.7</v>
      </c>
      <c r="K27" s="19">
        <v>48</v>
      </c>
      <c r="L27" s="331"/>
    </row>
    <row r="28" spans="1:12" ht="30.75" customHeight="1">
      <c r="A28" s="64" t="s">
        <v>337</v>
      </c>
      <c r="B28" s="64">
        <v>1101</v>
      </c>
      <c r="C28" s="65" t="s">
        <v>89</v>
      </c>
      <c r="D28" s="212" t="s">
        <v>364</v>
      </c>
      <c r="E28" s="332"/>
      <c r="F28" s="237" t="s">
        <v>279</v>
      </c>
      <c r="G28" s="237"/>
      <c r="H28" s="237"/>
      <c r="I28" s="72"/>
      <c r="J28" s="125">
        <v>0.7</v>
      </c>
      <c r="K28" s="19">
        <v>100</v>
      </c>
      <c r="L28" s="331"/>
    </row>
    <row r="29" spans="1:12" ht="30.75" customHeight="1">
      <c r="A29" s="64" t="s">
        <v>337</v>
      </c>
      <c r="B29" s="64">
        <v>1102</v>
      </c>
      <c r="C29" s="65" t="s">
        <v>117</v>
      </c>
      <c r="D29" s="214"/>
      <c r="E29" s="342"/>
      <c r="F29" s="239" t="s">
        <v>365</v>
      </c>
      <c r="G29" s="126"/>
      <c r="H29" s="73"/>
      <c r="I29" s="72"/>
      <c r="J29" s="125">
        <v>0.7</v>
      </c>
      <c r="K29" s="19">
        <v>200</v>
      </c>
      <c r="L29" s="331"/>
    </row>
    <row r="30" spans="1:12" ht="30.75" customHeight="1">
      <c r="A30" s="64" t="s">
        <v>337</v>
      </c>
      <c r="B30" s="64">
        <v>1103</v>
      </c>
      <c r="C30" s="65" t="s">
        <v>202</v>
      </c>
      <c r="D30" s="242"/>
      <c r="E30" s="333"/>
      <c r="F30" s="241"/>
      <c r="G30" s="236" t="s">
        <v>114</v>
      </c>
      <c r="H30" s="237"/>
      <c r="I30" s="266"/>
      <c r="J30" s="125">
        <v>0.7</v>
      </c>
      <c r="K30" s="19">
        <v>100</v>
      </c>
      <c r="L30" s="331"/>
    </row>
    <row r="31" spans="1:12" ht="30.75" customHeight="1">
      <c r="A31" s="64" t="s">
        <v>337</v>
      </c>
      <c r="B31" s="64">
        <v>1301</v>
      </c>
      <c r="C31" s="65" t="s">
        <v>66</v>
      </c>
      <c r="D31" s="212" t="s">
        <v>366</v>
      </c>
      <c r="E31" s="332"/>
      <c r="F31" s="213"/>
      <c r="G31" s="236" t="s">
        <v>50</v>
      </c>
      <c r="H31" s="237"/>
      <c r="I31" s="266"/>
      <c r="J31" s="125">
        <v>0.7</v>
      </c>
      <c r="K31" s="19">
        <v>20</v>
      </c>
      <c r="L31" s="331"/>
    </row>
    <row r="32" spans="1:12" ht="30.75" customHeight="1">
      <c r="A32" s="64" t="s">
        <v>337</v>
      </c>
      <c r="B32" s="64">
        <v>1302</v>
      </c>
      <c r="C32" s="65" t="s">
        <v>367</v>
      </c>
      <c r="D32" s="242"/>
      <c r="E32" s="333"/>
      <c r="F32" s="243"/>
      <c r="G32" s="236" t="s">
        <v>368</v>
      </c>
      <c r="H32" s="237"/>
      <c r="I32" s="266"/>
      <c r="J32" s="125">
        <v>0.7</v>
      </c>
      <c r="K32" s="19">
        <v>5</v>
      </c>
      <c r="L32" s="331"/>
    </row>
    <row r="33" spans="1:12" ht="30.75" customHeight="1">
      <c r="A33" s="64" t="s">
        <v>337</v>
      </c>
      <c r="B33" s="64">
        <v>1311</v>
      </c>
      <c r="C33" s="65" t="s">
        <v>291</v>
      </c>
      <c r="D33" s="235" t="s">
        <v>303</v>
      </c>
      <c r="E33" s="235"/>
      <c r="F33" s="235"/>
      <c r="G33" s="235"/>
      <c r="H33" s="236"/>
      <c r="I33" s="72"/>
      <c r="J33" s="125">
        <v>0.7</v>
      </c>
      <c r="K33" s="19">
        <v>40</v>
      </c>
      <c r="L33" s="331"/>
    </row>
    <row r="34" spans="1:12" ht="30.75" customHeight="1">
      <c r="A34" s="64" t="s">
        <v>337</v>
      </c>
      <c r="B34" s="64">
        <v>1201</v>
      </c>
      <c r="C34" s="65" t="s">
        <v>271</v>
      </c>
      <c r="D34" s="343" t="s">
        <v>229</v>
      </c>
      <c r="E34" s="232" t="s">
        <v>4</v>
      </c>
      <c r="F34" s="346"/>
      <c r="G34" s="280" t="s">
        <v>295</v>
      </c>
      <c r="H34" s="347" t="s">
        <v>369</v>
      </c>
      <c r="I34" s="348"/>
      <c r="J34" s="125">
        <v>0.7</v>
      </c>
      <c r="K34" s="19">
        <v>99</v>
      </c>
      <c r="L34" s="331"/>
    </row>
    <row r="35" spans="1:12" ht="30.75" customHeight="1">
      <c r="A35" s="64" t="s">
        <v>337</v>
      </c>
      <c r="B35" s="64">
        <v>1202</v>
      </c>
      <c r="C35" s="65" t="s">
        <v>370</v>
      </c>
      <c r="D35" s="344"/>
      <c r="E35" s="232" t="s">
        <v>371</v>
      </c>
      <c r="F35" s="346"/>
      <c r="G35" s="281"/>
      <c r="H35" s="347" t="s">
        <v>372</v>
      </c>
      <c r="I35" s="348"/>
      <c r="J35" s="125">
        <v>0.7</v>
      </c>
      <c r="K35" s="19">
        <v>72</v>
      </c>
      <c r="L35" s="331"/>
    </row>
    <row r="36" spans="1:12" ht="30.75" customHeight="1">
      <c r="A36" s="64" t="s">
        <v>337</v>
      </c>
      <c r="B36" s="64">
        <v>1203</v>
      </c>
      <c r="C36" s="65" t="s">
        <v>373</v>
      </c>
      <c r="D36" s="344"/>
      <c r="E36" s="232" t="s">
        <v>348</v>
      </c>
      <c r="F36" s="346"/>
      <c r="G36" s="281"/>
      <c r="H36" s="347" t="s">
        <v>133</v>
      </c>
      <c r="I36" s="348"/>
      <c r="J36" s="125">
        <v>0.7</v>
      </c>
      <c r="K36" s="19">
        <v>38</v>
      </c>
      <c r="L36" s="331"/>
    </row>
    <row r="37" spans="1:12" ht="30.75" customHeight="1">
      <c r="A37" s="64" t="s">
        <v>337</v>
      </c>
      <c r="B37" s="64">
        <v>1231</v>
      </c>
      <c r="C37" s="65" t="s">
        <v>129</v>
      </c>
      <c r="D37" s="344"/>
      <c r="E37" s="232" t="s">
        <v>374</v>
      </c>
      <c r="F37" s="346"/>
      <c r="G37" s="281"/>
      <c r="H37" s="347" t="s">
        <v>214</v>
      </c>
      <c r="I37" s="348"/>
      <c r="J37" s="125">
        <v>0.7</v>
      </c>
      <c r="K37" s="19">
        <f>ROUND(1655*12/1000,)</f>
        <v>20</v>
      </c>
      <c r="L37" s="331"/>
    </row>
    <row r="38" spans="1:12" ht="30.75" customHeight="1">
      <c r="A38" s="64" t="s">
        <v>337</v>
      </c>
      <c r="B38" s="64">
        <v>1232</v>
      </c>
      <c r="C38" s="65" t="s">
        <v>375</v>
      </c>
      <c r="D38" s="344"/>
      <c r="E38" s="232" t="s">
        <v>376</v>
      </c>
      <c r="F38" s="346"/>
      <c r="G38" s="281"/>
      <c r="H38" s="347" t="s">
        <v>52</v>
      </c>
      <c r="I38" s="348"/>
      <c r="J38" s="125">
        <v>0.7</v>
      </c>
      <c r="K38" s="19">
        <f>ROUND(1655*10/1000,)</f>
        <v>17</v>
      </c>
      <c r="L38" s="331"/>
    </row>
    <row r="39" spans="1:12" s="120" customFormat="1" ht="30.75" customHeight="1">
      <c r="A39" s="127" t="s">
        <v>337</v>
      </c>
      <c r="B39" s="127">
        <v>1243</v>
      </c>
      <c r="C39" s="128" t="s">
        <v>304</v>
      </c>
      <c r="D39" s="344"/>
      <c r="E39" s="349" t="s">
        <v>211</v>
      </c>
      <c r="F39" s="350"/>
      <c r="G39" s="282"/>
      <c r="H39" s="351" t="s">
        <v>377</v>
      </c>
      <c r="I39" s="352"/>
      <c r="J39" s="129">
        <v>0.7</v>
      </c>
      <c r="K39" s="130">
        <v>18</v>
      </c>
      <c r="L39" s="331"/>
    </row>
    <row r="40" spans="1:12" ht="30.75" customHeight="1">
      <c r="A40" s="64" t="s">
        <v>337</v>
      </c>
      <c r="B40" s="64">
        <v>1205</v>
      </c>
      <c r="C40" s="65" t="s">
        <v>379</v>
      </c>
      <c r="D40" s="344"/>
      <c r="E40" s="232" t="s">
        <v>4</v>
      </c>
      <c r="F40" s="346"/>
      <c r="G40" s="280" t="s">
        <v>108</v>
      </c>
      <c r="H40" s="347" t="s">
        <v>369</v>
      </c>
      <c r="I40" s="348"/>
      <c r="J40" s="125">
        <v>0.7</v>
      </c>
      <c r="K40" s="19">
        <v>202</v>
      </c>
      <c r="L40" s="331"/>
    </row>
    <row r="41" spans="1:12" ht="30.75" customHeight="1">
      <c r="A41" s="64" t="s">
        <v>337</v>
      </c>
      <c r="B41" s="64">
        <v>1206</v>
      </c>
      <c r="C41" s="65" t="s">
        <v>380</v>
      </c>
      <c r="D41" s="344"/>
      <c r="E41" s="232" t="s">
        <v>371</v>
      </c>
      <c r="F41" s="346"/>
      <c r="G41" s="281"/>
      <c r="H41" s="347" t="s">
        <v>372</v>
      </c>
      <c r="I41" s="348"/>
      <c r="J41" s="125">
        <v>0.7</v>
      </c>
      <c r="K41" s="19">
        <v>147</v>
      </c>
      <c r="L41" s="331"/>
    </row>
    <row r="42" spans="1:12" ht="30.75" customHeight="1">
      <c r="A42" s="64" t="s">
        <v>337</v>
      </c>
      <c r="B42" s="64">
        <v>1207</v>
      </c>
      <c r="C42" s="65" t="s">
        <v>381</v>
      </c>
      <c r="D42" s="344"/>
      <c r="E42" s="232" t="s">
        <v>348</v>
      </c>
      <c r="F42" s="346"/>
      <c r="G42" s="281"/>
      <c r="H42" s="347" t="s">
        <v>133</v>
      </c>
      <c r="I42" s="348"/>
      <c r="J42" s="125">
        <v>0.7</v>
      </c>
      <c r="K42" s="19">
        <v>79</v>
      </c>
      <c r="L42" s="331"/>
    </row>
    <row r="43" spans="1:12" ht="30.75" customHeight="1">
      <c r="A43" s="64" t="s">
        <v>337</v>
      </c>
      <c r="B43" s="64">
        <v>1233</v>
      </c>
      <c r="C43" s="65" t="s">
        <v>278</v>
      </c>
      <c r="D43" s="344"/>
      <c r="E43" s="232" t="s">
        <v>374</v>
      </c>
      <c r="F43" s="346"/>
      <c r="G43" s="281"/>
      <c r="H43" s="347" t="s">
        <v>214</v>
      </c>
      <c r="I43" s="348"/>
      <c r="J43" s="125">
        <v>0.7</v>
      </c>
      <c r="K43" s="19">
        <f>ROUND(3393*12/1000,)</f>
        <v>41</v>
      </c>
      <c r="L43" s="331"/>
    </row>
    <row r="44" spans="1:12" ht="30.75" customHeight="1">
      <c r="A44" s="64" t="s">
        <v>337</v>
      </c>
      <c r="B44" s="64">
        <v>1234</v>
      </c>
      <c r="C44" s="65" t="s">
        <v>382</v>
      </c>
      <c r="D44" s="344"/>
      <c r="E44" s="232" t="s">
        <v>376</v>
      </c>
      <c r="F44" s="346"/>
      <c r="G44" s="281"/>
      <c r="H44" s="347" t="s">
        <v>52</v>
      </c>
      <c r="I44" s="348"/>
      <c r="J44" s="125">
        <v>0.7</v>
      </c>
      <c r="K44" s="19">
        <f>ROUND(3393*10/1000,)</f>
        <v>34</v>
      </c>
      <c r="L44" s="331"/>
    </row>
    <row r="45" spans="1:12" s="120" customFormat="1" ht="30.75" customHeight="1">
      <c r="A45" s="127" t="s">
        <v>337</v>
      </c>
      <c r="B45" s="127">
        <v>1244</v>
      </c>
      <c r="C45" s="128" t="s">
        <v>351</v>
      </c>
      <c r="D45" s="345"/>
      <c r="E45" s="349" t="s">
        <v>211</v>
      </c>
      <c r="F45" s="350"/>
      <c r="G45" s="282"/>
      <c r="H45" s="351" t="s">
        <v>377</v>
      </c>
      <c r="I45" s="352"/>
      <c r="J45" s="129">
        <v>0.7</v>
      </c>
      <c r="K45" s="130">
        <v>38</v>
      </c>
      <c r="L45" s="331"/>
    </row>
    <row r="46" spans="1:12" ht="30.75" customHeight="1">
      <c r="A46" s="64" t="s">
        <v>337</v>
      </c>
      <c r="B46" s="64">
        <v>1209</v>
      </c>
      <c r="C46" s="65" t="s">
        <v>228</v>
      </c>
      <c r="D46" s="343" t="s">
        <v>383</v>
      </c>
      <c r="E46" s="232" t="s">
        <v>4</v>
      </c>
      <c r="F46" s="346"/>
      <c r="G46" s="280" t="s">
        <v>384</v>
      </c>
      <c r="H46" s="347" t="s">
        <v>369</v>
      </c>
      <c r="I46" s="348"/>
      <c r="J46" s="125">
        <v>0.7</v>
      </c>
      <c r="K46" s="19">
        <v>69</v>
      </c>
      <c r="L46" s="331"/>
    </row>
    <row r="47" spans="1:12" ht="30.75" customHeight="1">
      <c r="A47" s="64" t="s">
        <v>337</v>
      </c>
      <c r="B47" s="64">
        <v>1210</v>
      </c>
      <c r="C47" s="65" t="s">
        <v>385</v>
      </c>
      <c r="D47" s="344"/>
      <c r="E47" s="232" t="s">
        <v>371</v>
      </c>
      <c r="F47" s="346"/>
      <c r="G47" s="281"/>
      <c r="H47" s="347" t="s">
        <v>372</v>
      </c>
      <c r="I47" s="348"/>
      <c r="J47" s="125">
        <v>0.7</v>
      </c>
      <c r="K47" s="19">
        <v>50</v>
      </c>
      <c r="L47" s="331"/>
    </row>
    <row r="48" spans="1:12" ht="30.75" customHeight="1">
      <c r="A48" s="64" t="s">
        <v>337</v>
      </c>
      <c r="B48" s="64">
        <v>1211</v>
      </c>
      <c r="C48" s="65" t="s">
        <v>386</v>
      </c>
      <c r="D48" s="344"/>
      <c r="E48" s="232" t="s">
        <v>348</v>
      </c>
      <c r="F48" s="346"/>
      <c r="G48" s="281"/>
      <c r="H48" s="347" t="s">
        <v>133</v>
      </c>
      <c r="I48" s="348"/>
      <c r="J48" s="125">
        <v>0.7</v>
      </c>
      <c r="K48" s="19">
        <v>27</v>
      </c>
      <c r="L48" s="331"/>
    </row>
    <row r="49" spans="1:12" ht="30.75" customHeight="1">
      <c r="A49" s="64" t="s">
        <v>337</v>
      </c>
      <c r="B49" s="64">
        <v>1235</v>
      </c>
      <c r="C49" s="65" t="s">
        <v>387</v>
      </c>
      <c r="D49" s="344"/>
      <c r="E49" s="232" t="s">
        <v>374</v>
      </c>
      <c r="F49" s="346"/>
      <c r="G49" s="281"/>
      <c r="H49" s="347" t="s">
        <v>214</v>
      </c>
      <c r="I49" s="348"/>
      <c r="J49" s="125">
        <v>0.7</v>
      </c>
      <c r="K49" s="19">
        <f>ROUND(1159*12/1000,)</f>
        <v>14</v>
      </c>
      <c r="L49" s="331"/>
    </row>
    <row r="50" spans="1:12" ht="30.75" customHeight="1">
      <c r="A50" s="64" t="s">
        <v>337</v>
      </c>
      <c r="B50" s="64">
        <v>1236</v>
      </c>
      <c r="C50" s="65" t="s">
        <v>166</v>
      </c>
      <c r="D50" s="344"/>
      <c r="E50" s="232" t="s">
        <v>376</v>
      </c>
      <c r="F50" s="346"/>
      <c r="G50" s="281"/>
      <c r="H50" s="347" t="s">
        <v>52</v>
      </c>
      <c r="I50" s="348"/>
      <c r="J50" s="125">
        <v>0.7</v>
      </c>
      <c r="K50" s="19">
        <f>ROUND(1159*10/1000,)</f>
        <v>12</v>
      </c>
      <c r="L50" s="331"/>
    </row>
    <row r="51" spans="1:12" s="120" customFormat="1" ht="30.75" customHeight="1">
      <c r="A51" s="127" t="s">
        <v>337</v>
      </c>
      <c r="B51" s="127">
        <v>1245</v>
      </c>
      <c r="C51" s="128" t="s">
        <v>100</v>
      </c>
      <c r="D51" s="344"/>
      <c r="E51" s="349" t="s">
        <v>211</v>
      </c>
      <c r="F51" s="350"/>
      <c r="G51" s="282"/>
      <c r="H51" s="351" t="s">
        <v>377</v>
      </c>
      <c r="I51" s="352"/>
      <c r="J51" s="129">
        <v>0.7</v>
      </c>
      <c r="K51" s="130">
        <v>13</v>
      </c>
      <c r="L51" s="331"/>
    </row>
    <row r="52" spans="1:12" ht="30.75" customHeight="1">
      <c r="A52" s="64" t="s">
        <v>337</v>
      </c>
      <c r="B52" s="64">
        <v>1213</v>
      </c>
      <c r="C52" s="65" t="s">
        <v>313</v>
      </c>
      <c r="D52" s="344"/>
      <c r="E52" s="232" t="s">
        <v>4</v>
      </c>
      <c r="F52" s="346"/>
      <c r="G52" s="280" t="s">
        <v>329</v>
      </c>
      <c r="H52" s="347" t="s">
        <v>369</v>
      </c>
      <c r="I52" s="348"/>
      <c r="J52" s="125">
        <v>0.7</v>
      </c>
      <c r="K52" s="19">
        <v>142</v>
      </c>
      <c r="L52" s="331"/>
    </row>
    <row r="53" spans="1:12" ht="30.75" customHeight="1">
      <c r="A53" s="64" t="s">
        <v>337</v>
      </c>
      <c r="B53" s="64">
        <v>1214</v>
      </c>
      <c r="C53" s="65" t="s">
        <v>388</v>
      </c>
      <c r="D53" s="344"/>
      <c r="E53" s="232" t="s">
        <v>371</v>
      </c>
      <c r="F53" s="346"/>
      <c r="G53" s="281"/>
      <c r="H53" s="347" t="s">
        <v>372</v>
      </c>
      <c r="I53" s="348"/>
      <c r="J53" s="125">
        <v>0.7</v>
      </c>
      <c r="K53" s="19">
        <v>103</v>
      </c>
      <c r="L53" s="331"/>
    </row>
    <row r="54" spans="1:12" ht="30.75" customHeight="1">
      <c r="A54" s="64" t="s">
        <v>337</v>
      </c>
      <c r="B54" s="64">
        <v>1215</v>
      </c>
      <c r="C54" s="65" t="s">
        <v>389</v>
      </c>
      <c r="D54" s="344"/>
      <c r="E54" s="232" t="s">
        <v>348</v>
      </c>
      <c r="F54" s="346"/>
      <c r="G54" s="281"/>
      <c r="H54" s="347" t="s">
        <v>133</v>
      </c>
      <c r="I54" s="348"/>
      <c r="J54" s="125">
        <v>0.7</v>
      </c>
      <c r="K54" s="19">
        <v>55</v>
      </c>
      <c r="L54" s="331"/>
    </row>
    <row r="55" spans="1:12" ht="30.75" customHeight="1">
      <c r="A55" s="64" t="s">
        <v>337</v>
      </c>
      <c r="B55" s="64">
        <v>1237</v>
      </c>
      <c r="C55" s="65" t="s">
        <v>65</v>
      </c>
      <c r="D55" s="344"/>
      <c r="E55" s="232" t="s">
        <v>374</v>
      </c>
      <c r="F55" s="346"/>
      <c r="G55" s="281"/>
      <c r="H55" s="347" t="s">
        <v>214</v>
      </c>
      <c r="I55" s="348"/>
      <c r="J55" s="125">
        <v>0.7</v>
      </c>
      <c r="K55" s="19">
        <f>ROUND(2375*12/1000,)</f>
        <v>29</v>
      </c>
      <c r="L55" s="331"/>
    </row>
    <row r="56" spans="1:12" ht="30.75" customHeight="1">
      <c r="A56" s="64" t="s">
        <v>337</v>
      </c>
      <c r="B56" s="64">
        <v>1238</v>
      </c>
      <c r="C56" s="65" t="s">
        <v>390</v>
      </c>
      <c r="D56" s="344"/>
      <c r="E56" s="232" t="s">
        <v>376</v>
      </c>
      <c r="F56" s="346"/>
      <c r="G56" s="281"/>
      <c r="H56" s="347" t="s">
        <v>52</v>
      </c>
      <c r="I56" s="348"/>
      <c r="J56" s="125">
        <v>0.7</v>
      </c>
      <c r="K56" s="19">
        <f>ROUND(2375*10/1000,)</f>
        <v>24</v>
      </c>
      <c r="L56" s="331"/>
    </row>
    <row r="57" spans="1:12" s="120" customFormat="1" ht="30.75" customHeight="1">
      <c r="A57" s="127" t="s">
        <v>337</v>
      </c>
      <c r="B57" s="127">
        <v>1246</v>
      </c>
      <c r="C57" s="128" t="s">
        <v>340</v>
      </c>
      <c r="D57" s="345"/>
      <c r="E57" s="349" t="s">
        <v>211</v>
      </c>
      <c r="F57" s="350"/>
      <c r="G57" s="282"/>
      <c r="H57" s="351" t="s">
        <v>377</v>
      </c>
      <c r="I57" s="352"/>
      <c r="J57" s="129">
        <v>0.7</v>
      </c>
      <c r="K57" s="130">
        <v>26</v>
      </c>
      <c r="L57" s="331"/>
    </row>
    <row r="58" spans="1:12" ht="30.75" customHeight="1">
      <c r="A58" s="64" t="s">
        <v>337</v>
      </c>
      <c r="B58" s="64">
        <v>1217</v>
      </c>
      <c r="C58" s="65" t="s">
        <v>249</v>
      </c>
      <c r="D58" s="343" t="s">
        <v>315</v>
      </c>
      <c r="E58" s="232" t="s">
        <v>4</v>
      </c>
      <c r="F58" s="346"/>
      <c r="G58" s="280" t="s">
        <v>347</v>
      </c>
      <c r="H58" s="347" t="s">
        <v>369</v>
      </c>
      <c r="I58" s="348"/>
      <c r="J58" s="125">
        <v>0.7</v>
      </c>
      <c r="K58" s="19">
        <v>76</v>
      </c>
      <c r="L58" s="331"/>
    </row>
    <row r="59" spans="1:12" ht="30.75" customHeight="1">
      <c r="A59" s="64" t="s">
        <v>337</v>
      </c>
      <c r="B59" s="64">
        <v>1218</v>
      </c>
      <c r="C59" s="65" t="s">
        <v>391</v>
      </c>
      <c r="D59" s="344"/>
      <c r="E59" s="232" t="s">
        <v>371</v>
      </c>
      <c r="F59" s="346"/>
      <c r="G59" s="281"/>
      <c r="H59" s="347" t="s">
        <v>372</v>
      </c>
      <c r="I59" s="348"/>
      <c r="J59" s="125">
        <v>0.7</v>
      </c>
      <c r="K59" s="19">
        <v>56</v>
      </c>
      <c r="L59" s="331"/>
    </row>
    <row r="60" spans="1:12" ht="30.75" customHeight="1">
      <c r="A60" s="64" t="s">
        <v>337</v>
      </c>
      <c r="B60" s="64">
        <v>1219</v>
      </c>
      <c r="C60" s="65" t="s">
        <v>15</v>
      </c>
      <c r="D60" s="344"/>
      <c r="E60" s="232" t="s">
        <v>348</v>
      </c>
      <c r="F60" s="346"/>
      <c r="G60" s="281"/>
      <c r="H60" s="347" t="s">
        <v>133</v>
      </c>
      <c r="I60" s="348"/>
      <c r="J60" s="125">
        <v>0.7</v>
      </c>
      <c r="K60" s="19">
        <v>30</v>
      </c>
      <c r="L60" s="331"/>
    </row>
    <row r="61" spans="1:12" ht="30.75" customHeight="1">
      <c r="A61" s="64" t="s">
        <v>337</v>
      </c>
      <c r="B61" s="64">
        <v>1239</v>
      </c>
      <c r="C61" s="65" t="s">
        <v>392</v>
      </c>
      <c r="D61" s="344"/>
      <c r="E61" s="232" t="s">
        <v>374</v>
      </c>
      <c r="F61" s="346"/>
      <c r="G61" s="281"/>
      <c r="H61" s="347" t="s">
        <v>214</v>
      </c>
      <c r="I61" s="348"/>
      <c r="J61" s="125">
        <v>0.7</v>
      </c>
      <c r="K61" s="19">
        <v>16</v>
      </c>
      <c r="L61" s="331"/>
    </row>
    <row r="62" spans="1:12" ht="30.75" customHeight="1">
      <c r="A62" s="64" t="s">
        <v>337</v>
      </c>
      <c r="B62" s="64">
        <v>1240</v>
      </c>
      <c r="C62" s="65" t="s">
        <v>393</v>
      </c>
      <c r="D62" s="344"/>
      <c r="E62" s="232" t="s">
        <v>376</v>
      </c>
      <c r="F62" s="346"/>
      <c r="G62" s="281"/>
      <c r="H62" s="347" t="s">
        <v>52</v>
      </c>
      <c r="I62" s="348"/>
      <c r="J62" s="125">
        <v>0.7</v>
      </c>
      <c r="K62" s="19">
        <f>ROUND(1279*10/1000,)</f>
        <v>13</v>
      </c>
      <c r="L62" s="331"/>
    </row>
    <row r="63" spans="1:12" s="120" customFormat="1" ht="30.75" customHeight="1">
      <c r="A63" s="127" t="s">
        <v>337</v>
      </c>
      <c r="B63" s="127">
        <v>1247</v>
      </c>
      <c r="C63" s="128" t="s">
        <v>394</v>
      </c>
      <c r="D63" s="344"/>
      <c r="E63" s="349" t="s">
        <v>211</v>
      </c>
      <c r="F63" s="350"/>
      <c r="G63" s="282"/>
      <c r="H63" s="351" t="s">
        <v>377</v>
      </c>
      <c r="I63" s="352"/>
      <c r="J63" s="129">
        <v>0.7</v>
      </c>
      <c r="K63" s="130">
        <v>14</v>
      </c>
      <c r="L63" s="331"/>
    </row>
    <row r="64" spans="1:12" ht="30.75" customHeight="1">
      <c r="A64" s="64" t="s">
        <v>337</v>
      </c>
      <c r="B64" s="64">
        <v>1221</v>
      </c>
      <c r="C64" s="65" t="s">
        <v>204</v>
      </c>
      <c r="D64" s="344"/>
      <c r="E64" s="232" t="s">
        <v>4</v>
      </c>
      <c r="F64" s="346"/>
      <c r="G64" s="280" t="s">
        <v>395</v>
      </c>
      <c r="H64" s="347" t="s">
        <v>369</v>
      </c>
      <c r="I64" s="348"/>
      <c r="J64" s="125">
        <v>0.7</v>
      </c>
      <c r="K64" s="19">
        <v>158</v>
      </c>
      <c r="L64" s="331"/>
    </row>
    <row r="65" spans="1:12" ht="30.75" customHeight="1">
      <c r="A65" s="64" t="s">
        <v>337</v>
      </c>
      <c r="B65" s="64">
        <v>1222</v>
      </c>
      <c r="C65" s="65" t="s">
        <v>197</v>
      </c>
      <c r="D65" s="344"/>
      <c r="E65" s="232" t="s">
        <v>371</v>
      </c>
      <c r="F65" s="346"/>
      <c r="G65" s="281"/>
      <c r="H65" s="347" t="s">
        <v>372</v>
      </c>
      <c r="I65" s="348"/>
      <c r="J65" s="125">
        <v>0.7</v>
      </c>
      <c r="K65" s="19">
        <v>115</v>
      </c>
      <c r="L65" s="331"/>
    </row>
    <row r="66" spans="1:12" ht="30.75" customHeight="1">
      <c r="A66" s="64" t="s">
        <v>337</v>
      </c>
      <c r="B66" s="64">
        <v>1223</v>
      </c>
      <c r="C66" s="65" t="s">
        <v>396</v>
      </c>
      <c r="D66" s="344"/>
      <c r="E66" s="232" t="s">
        <v>348</v>
      </c>
      <c r="F66" s="346"/>
      <c r="G66" s="281"/>
      <c r="H66" s="347" t="s">
        <v>133</v>
      </c>
      <c r="I66" s="348"/>
      <c r="J66" s="125">
        <v>0.7</v>
      </c>
      <c r="K66" s="19">
        <v>62</v>
      </c>
      <c r="L66" s="331"/>
    </row>
    <row r="67" spans="1:12" ht="30.75" customHeight="1">
      <c r="A67" s="64" t="s">
        <v>337</v>
      </c>
      <c r="B67" s="64">
        <v>1241</v>
      </c>
      <c r="C67" s="65" t="s">
        <v>378</v>
      </c>
      <c r="D67" s="344"/>
      <c r="E67" s="232" t="s">
        <v>374</v>
      </c>
      <c r="F67" s="346"/>
      <c r="G67" s="281"/>
      <c r="H67" s="347" t="s">
        <v>214</v>
      </c>
      <c r="I67" s="348"/>
      <c r="J67" s="125">
        <v>0.7</v>
      </c>
      <c r="K67" s="19">
        <f>ROUND(2641*12/1000,)</f>
        <v>32</v>
      </c>
      <c r="L67" s="331"/>
    </row>
    <row r="68" spans="1:12" ht="30.75" customHeight="1">
      <c r="A68" s="64" t="s">
        <v>337</v>
      </c>
      <c r="B68" s="64">
        <v>1242</v>
      </c>
      <c r="C68" s="65" t="s">
        <v>301</v>
      </c>
      <c r="D68" s="344"/>
      <c r="E68" s="232" t="s">
        <v>376</v>
      </c>
      <c r="F68" s="346"/>
      <c r="G68" s="281"/>
      <c r="H68" s="347" t="s">
        <v>52</v>
      </c>
      <c r="I68" s="348"/>
      <c r="J68" s="125">
        <v>0.7</v>
      </c>
      <c r="K68" s="19">
        <v>27</v>
      </c>
      <c r="L68" s="331"/>
    </row>
    <row r="69" spans="1:12" s="120" customFormat="1" ht="30.75" customHeight="1">
      <c r="A69" s="127" t="s">
        <v>337</v>
      </c>
      <c r="B69" s="127">
        <v>1248</v>
      </c>
      <c r="C69" s="128" t="s">
        <v>397</v>
      </c>
      <c r="D69" s="344"/>
      <c r="E69" s="349" t="s">
        <v>211</v>
      </c>
      <c r="F69" s="350"/>
      <c r="G69" s="281"/>
      <c r="H69" s="351" t="s">
        <v>377</v>
      </c>
      <c r="I69" s="352"/>
      <c r="J69" s="129">
        <v>0.7</v>
      </c>
      <c r="K69" s="130">
        <v>29</v>
      </c>
      <c r="L69" s="331"/>
    </row>
    <row r="70" spans="1:13" ht="30.75" customHeight="1">
      <c r="A70" s="131" t="s">
        <v>310</v>
      </c>
      <c r="B70" s="132"/>
      <c r="C70" s="76"/>
      <c r="D70" s="77"/>
      <c r="E70" s="77"/>
      <c r="F70" s="78"/>
      <c r="G70" s="78"/>
      <c r="H70" s="77"/>
      <c r="I70" s="77"/>
      <c r="J70" s="77"/>
      <c r="K70" s="79"/>
      <c r="L70" s="76"/>
      <c r="M70" s="133"/>
    </row>
    <row r="71" spans="1:12" ht="30.75" customHeight="1">
      <c r="A71" s="353" t="s">
        <v>14</v>
      </c>
      <c r="B71" s="354"/>
      <c r="C71" s="355" t="s">
        <v>20</v>
      </c>
      <c r="D71" s="269" t="s">
        <v>23</v>
      </c>
      <c r="E71" s="270"/>
      <c r="F71" s="270"/>
      <c r="G71" s="270"/>
      <c r="H71" s="270"/>
      <c r="I71" s="271"/>
      <c r="J71" s="83"/>
      <c r="K71" s="280" t="s">
        <v>24</v>
      </c>
      <c r="L71" s="253" t="s">
        <v>19</v>
      </c>
    </row>
    <row r="72" spans="1:12" ht="30.75" customHeight="1">
      <c r="A72" s="82" t="s">
        <v>11</v>
      </c>
      <c r="B72" s="82" t="s">
        <v>21</v>
      </c>
      <c r="C72" s="356"/>
      <c r="D72" s="272"/>
      <c r="E72" s="273"/>
      <c r="F72" s="273"/>
      <c r="G72" s="273"/>
      <c r="H72" s="273"/>
      <c r="I72" s="274"/>
      <c r="J72" s="84"/>
      <c r="K72" s="282"/>
      <c r="L72" s="254"/>
    </row>
    <row r="73" spans="1:12" ht="30.75" customHeight="1">
      <c r="A73" s="64" t="s">
        <v>337</v>
      </c>
      <c r="B73" s="64">
        <v>1031</v>
      </c>
      <c r="C73" s="65" t="s">
        <v>398</v>
      </c>
      <c r="D73" s="212" t="s">
        <v>339</v>
      </c>
      <c r="E73" s="213"/>
      <c r="F73" s="276" t="s">
        <v>232</v>
      </c>
      <c r="G73" s="277"/>
      <c r="H73" s="85"/>
      <c r="I73" s="280" t="s">
        <v>192</v>
      </c>
      <c r="J73" s="125">
        <v>0.7</v>
      </c>
      <c r="K73" s="19">
        <v>1170</v>
      </c>
      <c r="L73" s="69" t="s">
        <v>36</v>
      </c>
    </row>
    <row r="74" spans="1:12" ht="30.75" customHeight="1">
      <c r="A74" s="64" t="s">
        <v>337</v>
      </c>
      <c r="B74" s="64">
        <v>1032</v>
      </c>
      <c r="C74" s="65" t="s">
        <v>399</v>
      </c>
      <c r="D74" s="214"/>
      <c r="E74" s="215"/>
      <c r="F74" s="278"/>
      <c r="G74" s="279"/>
      <c r="H74" s="85"/>
      <c r="I74" s="281"/>
      <c r="J74" s="125">
        <v>0.7</v>
      </c>
      <c r="K74" s="19">
        <v>39</v>
      </c>
      <c r="L74" s="69" t="s">
        <v>39</v>
      </c>
    </row>
    <row r="75" spans="1:12" ht="30.75" customHeight="1">
      <c r="A75" s="64" t="s">
        <v>337</v>
      </c>
      <c r="B75" s="64">
        <v>1041</v>
      </c>
      <c r="C75" s="65" t="s">
        <v>400</v>
      </c>
      <c r="D75" s="214"/>
      <c r="E75" s="215"/>
      <c r="F75" s="276" t="s">
        <v>314</v>
      </c>
      <c r="G75" s="277"/>
      <c r="H75" s="85"/>
      <c r="I75" s="281"/>
      <c r="J75" s="125">
        <v>0.7</v>
      </c>
      <c r="K75" s="19">
        <v>2400</v>
      </c>
      <c r="L75" s="69" t="s">
        <v>36</v>
      </c>
    </row>
    <row r="76" spans="1:12" ht="30.75" customHeight="1">
      <c r="A76" s="64" t="s">
        <v>337</v>
      </c>
      <c r="B76" s="64">
        <v>1042</v>
      </c>
      <c r="C76" s="65" t="s">
        <v>344</v>
      </c>
      <c r="D76" s="214"/>
      <c r="E76" s="215"/>
      <c r="F76" s="278"/>
      <c r="G76" s="279"/>
      <c r="H76" s="85"/>
      <c r="I76" s="281"/>
      <c r="J76" s="125">
        <v>0.7</v>
      </c>
      <c r="K76" s="19">
        <v>79</v>
      </c>
      <c r="L76" s="71" t="s">
        <v>39</v>
      </c>
    </row>
    <row r="77" spans="1:13" ht="30.75" customHeight="1">
      <c r="A77" s="131" t="s">
        <v>317</v>
      </c>
      <c r="B77" s="132"/>
      <c r="C77" s="78"/>
      <c r="D77" s="87"/>
      <c r="E77" s="87"/>
      <c r="F77" s="88"/>
      <c r="G77" s="88"/>
      <c r="H77" s="88"/>
      <c r="I77" s="89"/>
      <c r="J77" s="88"/>
      <c r="K77" s="79"/>
      <c r="L77" s="76"/>
      <c r="M77" s="133"/>
    </row>
    <row r="78" spans="1:12" ht="30.75" customHeight="1">
      <c r="A78" s="267" t="s">
        <v>14</v>
      </c>
      <c r="B78" s="267"/>
      <c r="C78" s="268" t="s">
        <v>20</v>
      </c>
      <c r="D78" s="269" t="s">
        <v>23</v>
      </c>
      <c r="E78" s="270"/>
      <c r="F78" s="270"/>
      <c r="G78" s="270"/>
      <c r="H78" s="270"/>
      <c r="I78" s="271"/>
      <c r="J78" s="83"/>
      <c r="K78" s="275" t="s">
        <v>24</v>
      </c>
      <c r="L78" s="253" t="s">
        <v>19</v>
      </c>
    </row>
    <row r="79" spans="1:12" ht="30.75" customHeight="1">
      <c r="A79" s="82" t="s">
        <v>11</v>
      </c>
      <c r="B79" s="82" t="s">
        <v>21</v>
      </c>
      <c r="C79" s="268"/>
      <c r="D79" s="272"/>
      <c r="E79" s="273"/>
      <c r="F79" s="273"/>
      <c r="G79" s="273"/>
      <c r="H79" s="273"/>
      <c r="I79" s="274"/>
      <c r="J79" s="84"/>
      <c r="K79" s="275"/>
      <c r="L79" s="254"/>
    </row>
    <row r="80" spans="1:12" ht="30.75" customHeight="1">
      <c r="A80" s="64" t="s">
        <v>337</v>
      </c>
      <c r="B80" s="64">
        <v>1051</v>
      </c>
      <c r="C80" s="65" t="s">
        <v>401</v>
      </c>
      <c r="D80" s="212" t="s">
        <v>339</v>
      </c>
      <c r="E80" s="213"/>
      <c r="F80" s="276" t="s">
        <v>232</v>
      </c>
      <c r="G80" s="277"/>
      <c r="H80" s="85"/>
      <c r="I80" s="280" t="s">
        <v>318</v>
      </c>
      <c r="J80" s="125">
        <v>0.7</v>
      </c>
      <c r="K80" s="19">
        <v>1170</v>
      </c>
      <c r="L80" s="69" t="s">
        <v>36</v>
      </c>
    </row>
    <row r="81" spans="1:12" ht="30.75" customHeight="1">
      <c r="A81" s="64" t="s">
        <v>337</v>
      </c>
      <c r="B81" s="64">
        <v>1052</v>
      </c>
      <c r="C81" s="65" t="s">
        <v>402</v>
      </c>
      <c r="D81" s="214"/>
      <c r="E81" s="215"/>
      <c r="F81" s="278"/>
      <c r="G81" s="279"/>
      <c r="H81" s="85"/>
      <c r="I81" s="281"/>
      <c r="J81" s="125">
        <v>0.7</v>
      </c>
      <c r="K81" s="19">
        <v>39</v>
      </c>
      <c r="L81" s="69" t="s">
        <v>39</v>
      </c>
    </row>
    <row r="82" spans="1:12" ht="30.75" customHeight="1">
      <c r="A82" s="64" t="s">
        <v>337</v>
      </c>
      <c r="B82" s="64">
        <v>1061</v>
      </c>
      <c r="C82" s="65" t="s">
        <v>321</v>
      </c>
      <c r="D82" s="214"/>
      <c r="E82" s="215"/>
      <c r="F82" s="276" t="s">
        <v>314</v>
      </c>
      <c r="G82" s="277"/>
      <c r="H82" s="85"/>
      <c r="I82" s="281"/>
      <c r="J82" s="125">
        <v>0.7</v>
      </c>
      <c r="K82" s="19">
        <v>2400</v>
      </c>
      <c r="L82" s="69" t="s">
        <v>36</v>
      </c>
    </row>
    <row r="83" spans="1:12" ht="30.75" customHeight="1">
      <c r="A83" s="64" t="s">
        <v>337</v>
      </c>
      <c r="B83" s="64">
        <v>1062</v>
      </c>
      <c r="C83" s="65" t="s">
        <v>403</v>
      </c>
      <c r="D83" s="214"/>
      <c r="E83" s="215"/>
      <c r="F83" s="278"/>
      <c r="G83" s="279"/>
      <c r="H83" s="85"/>
      <c r="I83" s="281"/>
      <c r="J83" s="125">
        <v>0.7</v>
      </c>
      <c r="K83" s="19">
        <v>79</v>
      </c>
      <c r="L83" s="71" t="s">
        <v>39</v>
      </c>
    </row>
    <row r="84" spans="1:10" s="121" customFormat="1" ht="30.75" customHeight="1">
      <c r="A84" s="134" t="s">
        <v>404</v>
      </c>
      <c r="D84" s="135"/>
      <c r="E84" s="135"/>
      <c r="I84" s="135"/>
      <c r="J84" s="136"/>
    </row>
    <row r="85" ht="30.75" customHeight="1">
      <c r="A85" s="134" t="s">
        <v>41</v>
      </c>
    </row>
    <row r="86" ht="30.75" customHeight="1"/>
    <row r="87" ht="30.75" customHeight="1"/>
    <row r="88" ht="30.75" customHeight="1"/>
  </sheetData>
  <sheetProtection/>
  <mergeCells count="146">
    <mergeCell ref="A78:B78"/>
    <mergeCell ref="C78:C79"/>
    <mergeCell ref="D78:I79"/>
    <mergeCell ref="K78:K79"/>
    <mergeCell ref="L78:L79"/>
    <mergeCell ref="D80:E83"/>
    <mergeCell ref="F80:G81"/>
    <mergeCell ref="I80:I83"/>
    <mergeCell ref="F82:G83"/>
    <mergeCell ref="K71:K72"/>
    <mergeCell ref="L71:L72"/>
    <mergeCell ref="D73:E76"/>
    <mergeCell ref="F73:G74"/>
    <mergeCell ref="I73:I76"/>
    <mergeCell ref="F75:G76"/>
    <mergeCell ref="H67:I67"/>
    <mergeCell ref="E68:F68"/>
    <mergeCell ref="H68:I68"/>
    <mergeCell ref="E69:F69"/>
    <mergeCell ref="H69:I69"/>
    <mergeCell ref="A71:B71"/>
    <mergeCell ref="C71:C72"/>
    <mergeCell ref="D71:I72"/>
    <mergeCell ref="E63:F63"/>
    <mergeCell ref="H63:I63"/>
    <mergeCell ref="E64:F64"/>
    <mergeCell ref="G64:G69"/>
    <mergeCell ref="H64:I64"/>
    <mergeCell ref="E65:F65"/>
    <mergeCell ref="H65:I65"/>
    <mergeCell ref="E66:F66"/>
    <mergeCell ref="H66:I66"/>
    <mergeCell ref="E67:F67"/>
    <mergeCell ref="H59:I59"/>
    <mergeCell ref="E60:F60"/>
    <mergeCell ref="H60:I60"/>
    <mergeCell ref="E61:F61"/>
    <mergeCell ref="H61:I61"/>
    <mergeCell ref="E62:F62"/>
    <mergeCell ref="H62:I62"/>
    <mergeCell ref="H55:I55"/>
    <mergeCell ref="E56:F56"/>
    <mergeCell ref="H56:I56"/>
    <mergeCell ref="E57:F57"/>
    <mergeCell ref="H57:I57"/>
    <mergeCell ref="D58:D69"/>
    <mergeCell ref="E58:F58"/>
    <mergeCell ref="G58:G63"/>
    <mergeCell ref="H58:I58"/>
    <mergeCell ref="E59:F59"/>
    <mergeCell ref="E51:F51"/>
    <mergeCell ref="H51:I51"/>
    <mergeCell ref="E52:F52"/>
    <mergeCell ref="G52:G57"/>
    <mergeCell ref="H52:I52"/>
    <mergeCell ref="E53:F53"/>
    <mergeCell ref="H53:I53"/>
    <mergeCell ref="E54:F54"/>
    <mergeCell ref="H54:I54"/>
    <mergeCell ref="E55:F55"/>
    <mergeCell ref="H47:I47"/>
    <mergeCell ref="E48:F48"/>
    <mergeCell ref="H48:I48"/>
    <mergeCell ref="E49:F49"/>
    <mergeCell ref="H49:I49"/>
    <mergeCell ref="E50:F50"/>
    <mergeCell ref="H50:I50"/>
    <mergeCell ref="H43:I43"/>
    <mergeCell ref="E44:F44"/>
    <mergeCell ref="H44:I44"/>
    <mergeCell ref="E45:F45"/>
    <mergeCell ref="H45:I45"/>
    <mergeCell ref="D46:D57"/>
    <mergeCell ref="E46:F46"/>
    <mergeCell ref="G46:G51"/>
    <mergeCell ref="H46:I46"/>
    <mergeCell ref="E47:F47"/>
    <mergeCell ref="E39:F39"/>
    <mergeCell ref="H39:I39"/>
    <mergeCell ref="E40:F40"/>
    <mergeCell ref="G40:G45"/>
    <mergeCell ref="H40:I40"/>
    <mergeCell ref="E41:F41"/>
    <mergeCell ref="H41:I41"/>
    <mergeCell ref="E42:F42"/>
    <mergeCell ref="H42:I42"/>
    <mergeCell ref="E43:F43"/>
    <mergeCell ref="E36:F36"/>
    <mergeCell ref="H36:I36"/>
    <mergeCell ref="E37:F37"/>
    <mergeCell ref="H37:I37"/>
    <mergeCell ref="E38:F38"/>
    <mergeCell ref="H38:I38"/>
    <mergeCell ref="D31:F32"/>
    <mergeCell ref="G31:I31"/>
    <mergeCell ref="G32:I32"/>
    <mergeCell ref="D33:H33"/>
    <mergeCell ref="D34:D45"/>
    <mergeCell ref="E34:F34"/>
    <mergeCell ref="G34:G39"/>
    <mergeCell ref="H34:I34"/>
    <mergeCell ref="E35:F35"/>
    <mergeCell ref="H35:I35"/>
    <mergeCell ref="F26:F27"/>
    <mergeCell ref="G26:H26"/>
    <mergeCell ref="G27:H27"/>
    <mergeCell ref="D28:E30"/>
    <mergeCell ref="F28:H28"/>
    <mergeCell ref="F29:F30"/>
    <mergeCell ref="G30:I30"/>
    <mergeCell ref="E20:F20"/>
    <mergeCell ref="G20:H20"/>
    <mergeCell ref="D21:H21"/>
    <mergeCell ref="D22:E27"/>
    <mergeCell ref="F22:F23"/>
    <mergeCell ref="G22:H22"/>
    <mergeCell ref="G23:H23"/>
    <mergeCell ref="F24:F25"/>
    <mergeCell ref="G24:H24"/>
    <mergeCell ref="G25:H25"/>
    <mergeCell ref="D13:H13"/>
    <mergeCell ref="D14:H14"/>
    <mergeCell ref="D15:F16"/>
    <mergeCell ref="G15:H15"/>
    <mergeCell ref="G16:H16"/>
    <mergeCell ref="D17:D20"/>
    <mergeCell ref="E17:F19"/>
    <mergeCell ref="G17:H17"/>
    <mergeCell ref="G18:H18"/>
    <mergeCell ref="G19:H19"/>
    <mergeCell ref="D4:E7"/>
    <mergeCell ref="F4:G5"/>
    <mergeCell ref="F6:G7"/>
    <mergeCell ref="D8:F9"/>
    <mergeCell ref="G8:H8"/>
    <mergeCell ref="L8:L69"/>
    <mergeCell ref="G9:H9"/>
    <mergeCell ref="D10:H10"/>
    <mergeCell ref="D11:H11"/>
    <mergeCell ref="D12:H12"/>
    <mergeCell ref="A2:B2"/>
    <mergeCell ref="C2:C3"/>
    <mergeCell ref="D2:I3"/>
    <mergeCell ref="J2:J3"/>
    <mergeCell ref="K2:K3"/>
    <mergeCell ref="L2:L3"/>
  </mergeCells>
  <printOptions/>
  <pageMargins left="0.25" right="0.25" top="0.28" bottom="0.26" header="0.3" footer="0.3"/>
  <pageSetup cellComments="asDisplayed" fitToHeight="0" fitToWidth="1" horizontalDpi="300" verticalDpi="300" orientation="portrait" paperSize="9" scale="39" r:id="rId1"/>
  <rowBreaks count="1" manualBreakCount="1">
    <brk id="69" max="11" man="1"/>
  </rowBreaks>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Y0018</dc:creator>
  <cp:keywords/>
  <dc:description/>
  <cp:lastModifiedBy>加藤　充樹</cp:lastModifiedBy>
  <cp:lastPrinted>2022-10-25T02:24:38Z</cp:lastPrinted>
  <dcterms:created xsi:type="dcterms:W3CDTF">2015-04-13T23:57:04Z</dcterms:created>
  <dcterms:modified xsi:type="dcterms:W3CDTF">2022-11-02T03:47:50Z</dcterms:modified>
  <cp:category/>
  <cp:version/>
  <cp:contentType/>
  <cp:contentStatus/>
</cp:coreProperties>
</file>